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哲\Desktop\"/>
    </mc:Choice>
  </mc:AlternateContent>
  <workbookProtection workbookAlgorithmName="SHA-512" workbookHashValue="UIsf07O1OU8rAcsf1EOpF766JJzMhF2vFfgWjkClYSiP4BOja5t0uZmn1UzMkNr6LUMklEIcIYd2e7X8BNk5Xg==" workbookSaltValue="B5GBERvMCKjYTemahOKYmw==" workbookSpinCount="100000" lockStructure="1"/>
  <bookViews>
    <workbookView xWindow="0" yWindow="0" windowWidth="20490" windowHeight="7230" tabRatio="684" firstSheet="6" activeTab="6"/>
  </bookViews>
  <sheets>
    <sheet name="説明" sheetId="5" state="hidden" r:id="rId1"/>
    <sheet name="①掲示&amp;名簿" sheetId="1" state="hidden" r:id="rId2"/>
    <sheet name="②速記" sheetId="2" state="hidden" r:id="rId3"/>
    <sheet name="③結果" sheetId="4" state="hidden" r:id="rId4"/>
    <sheet name="記録証10人B4単位" sheetId="14" state="hidden" r:id="rId5"/>
    <sheet name="記録証10人B5単" sheetId="15" state="hidden" r:id="rId6"/>
    <sheet name="記録証ゼッケン" sheetId="12" r:id="rId7"/>
    <sheet name="名簿" sheetId="17" state="hidden" r:id="rId8"/>
    <sheet name="44回マラソン名簿" sheetId="18" r:id="rId9"/>
  </sheets>
  <definedNames>
    <definedName name="_xlnm.Print_Area" localSheetId="1">'①掲示&amp;名簿'!$B$1:$J$101</definedName>
    <definedName name="_xlnm.Print_Area" localSheetId="3">③結果!$A:$E</definedName>
    <definedName name="_xlnm.Print_Area" localSheetId="8">'44回マラソン名簿'!$A$1:$E$101</definedName>
    <definedName name="_xlnm.Print_Area" localSheetId="4">記録証10人B4単位!$A$1:$CQ$31</definedName>
    <definedName name="_xlnm.Print_Area" localSheetId="5">記録証10人B5単!$A$1:$AS$64</definedName>
    <definedName name="_xlnm.Print_Area" localSheetId="6">記録証ゼッケン!$A$1:$I$31</definedName>
    <definedName name="_xlnm.Print_Area" localSheetId="7">名簿!$A$1:$J$125</definedName>
    <definedName name="_xlnm.Print_Area">#REF!</definedName>
    <definedName name="_xlnm.Print_Titles" localSheetId="1">'①掲示&amp;名簿'!$1:$1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F59" i="2" l="1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58" i="2"/>
  <c r="G62" i="2" l="1"/>
  <c r="G63" i="2"/>
  <c r="G64" i="2"/>
  <c r="K251" i="2" l="1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G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12" i="12" l="1"/>
  <c r="G16" i="12"/>
  <c r="G8" i="15"/>
  <c r="G40" i="15" s="1"/>
  <c r="G8" i="14"/>
  <c r="BC8" i="14" s="1"/>
  <c r="E5" i="4"/>
  <c r="E9" i="4"/>
  <c r="E10" i="4"/>
  <c r="E11" i="4"/>
  <c r="E12" i="4"/>
  <c r="E13" i="4"/>
  <c r="E14" i="4"/>
  <c r="E15" i="4"/>
  <c r="E16" i="4"/>
  <c r="D43" i="15" l="1"/>
  <c r="P40" i="15"/>
  <c r="P8" i="15"/>
  <c r="D11" i="15"/>
  <c r="AZ11" i="14"/>
  <c r="BL8" i="14"/>
  <c r="BI11" i="14" s="1"/>
  <c r="D11" i="14"/>
  <c r="Q8" i="14"/>
  <c r="F2" i="2"/>
  <c r="H2" i="2"/>
  <c r="F3" i="2"/>
  <c r="H3" i="2"/>
  <c r="F4" i="2"/>
  <c r="I45" i="1" s="1"/>
  <c r="H4" i="2"/>
  <c r="F5" i="2"/>
  <c r="H5" i="2"/>
  <c r="F6" i="2"/>
  <c r="H6" i="2"/>
  <c r="F7" i="2"/>
  <c r="H7" i="2"/>
  <c r="F8" i="2"/>
  <c r="H8" i="2"/>
  <c r="F9" i="2"/>
  <c r="H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I42" i="1" s="1"/>
  <c r="H53" i="2"/>
  <c r="F54" i="2"/>
  <c r="H54" i="2"/>
  <c r="F55" i="2"/>
  <c r="H55" i="2"/>
  <c r="F56" i="2"/>
  <c r="H56" i="2"/>
  <c r="F57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F73" i="2"/>
  <c r="H73" i="2"/>
  <c r="F74" i="2"/>
  <c r="H74" i="2"/>
  <c r="F75" i="2"/>
  <c r="H75" i="2"/>
  <c r="F76" i="2"/>
  <c r="H76" i="2"/>
  <c r="F77" i="2"/>
  <c r="H77" i="2"/>
  <c r="F78" i="2"/>
  <c r="H78" i="2"/>
  <c r="F79" i="2"/>
  <c r="H79" i="2"/>
  <c r="F80" i="2"/>
  <c r="H80" i="2"/>
  <c r="F81" i="2"/>
  <c r="H81" i="2"/>
  <c r="F82" i="2"/>
  <c r="H82" i="2"/>
  <c r="F83" i="2"/>
  <c r="H83" i="2"/>
  <c r="F84" i="2"/>
  <c r="H84" i="2"/>
  <c r="F85" i="2"/>
  <c r="H85" i="2"/>
  <c r="F86" i="2"/>
  <c r="H86" i="2"/>
  <c r="F87" i="2"/>
  <c r="H87" i="2"/>
  <c r="F88" i="2"/>
  <c r="H88" i="2"/>
  <c r="F89" i="2"/>
  <c r="H89" i="2"/>
  <c r="F90" i="2"/>
  <c r="H90" i="2"/>
  <c r="F91" i="2"/>
  <c r="H91" i="2"/>
  <c r="F92" i="2"/>
  <c r="H92" i="2"/>
  <c r="F93" i="2"/>
  <c r="H93" i="2"/>
  <c r="F94" i="2"/>
  <c r="H94" i="2"/>
  <c r="F95" i="2"/>
  <c r="H95" i="2"/>
  <c r="F96" i="2"/>
  <c r="H96" i="2"/>
  <c r="F97" i="2"/>
  <c r="H97" i="2"/>
  <c r="F98" i="2"/>
  <c r="H98" i="2"/>
  <c r="F99" i="2"/>
  <c r="H99" i="2"/>
  <c r="F100" i="2"/>
  <c r="H100" i="2"/>
  <c r="F101" i="2"/>
  <c r="H101" i="2"/>
  <c r="F102" i="2"/>
  <c r="H102" i="2"/>
  <c r="F103" i="2"/>
  <c r="H103" i="2"/>
  <c r="F104" i="2"/>
  <c r="H104" i="2"/>
  <c r="F105" i="2"/>
  <c r="H105" i="2"/>
  <c r="F106" i="2"/>
  <c r="H106" i="2"/>
  <c r="F107" i="2"/>
  <c r="H107" i="2"/>
  <c r="F108" i="2"/>
  <c r="H108" i="2"/>
  <c r="F109" i="2"/>
  <c r="H109" i="2"/>
  <c r="F110" i="2"/>
  <c r="H110" i="2"/>
  <c r="F111" i="2"/>
  <c r="H111" i="2"/>
  <c r="F112" i="2"/>
  <c r="H112" i="2"/>
  <c r="F113" i="2"/>
  <c r="I94" i="1" s="1"/>
  <c r="H113" i="2"/>
  <c r="F114" i="2"/>
  <c r="H114" i="2"/>
  <c r="F115" i="2"/>
  <c r="H115" i="2"/>
  <c r="F116" i="2"/>
  <c r="H116" i="2"/>
  <c r="F117" i="2"/>
  <c r="H117" i="2"/>
  <c r="F118" i="2"/>
  <c r="H118" i="2"/>
  <c r="F119" i="2"/>
  <c r="H119" i="2"/>
  <c r="F120" i="2"/>
  <c r="H120" i="2"/>
  <c r="F121" i="2"/>
  <c r="H121" i="2"/>
  <c r="F122" i="2"/>
  <c r="H122" i="2"/>
  <c r="F123" i="2"/>
  <c r="H123" i="2"/>
  <c r="F124" i="2"/>
  <c r="H124" i="2"/>
  <c r="F125" i="2"/>
  <c r="H125" i="2"/>
  <c r="F126" i="2"/>
  <c r="H126" i="2"/>
  <c r="F127" i="2"/>
  <c r="H127" i="2"/>
  <c r="F128" i="2"/>
  <c r="H128" i="2"/>
  <c r="F129" i="2"/>
  <c r="H129" i="2"/>
  <c r="F130" i="2"/>
  <c r="H130" i="2"/>
  <c r="F131" i="2"/>
  <c r="H131" i="2"/>
  <c r="F132" i="2"/>
  <c r="H132" i="2"/>
  <c r="F133" i="2"/>
  <c r="H133" i="2"/>
  <c r="F134" i="2"/>
  <c r="H134" i="2"/>
  <c r="F135" i="2"/>
  <c r="H135" i="2"/>
  <c r="F136" i="2"/>
  <c r="H136" i="2"/>
  <c r="F137" i="2"/>
  <c r="H137" i="2"/>
  <c r="F138" i="2"/>
  <c r="H138" i="2"/>
  <c r="F139" i="2"/>
  <c r="H139" i="2"/>
  <c r="F140" i="2"/>
  <c r="H140" i="2"/>
  <c r="F141" i="2"/>
  <c r="H141" i="2"/>
  <c r="F142" i="2"/>
  <c r="H142" i="2"/>
  <c r="F143" i="2"/>
  <c r="H143" i="2"/>
  <c r="F144" i="2"/>
  <c r="H144" i="2"/>
  <c r="F145" i="2"/>
  <c r="H145" i="2"/>
  <c r="F146" i="2"/>
  <c r="H146" i="2"/>
  <c r="F147" i="2"/>
  <c r="H147" i="2"/>
  <c r="F148" i="2"/>
  <c r="H148" i="2"/>
  <c r="F149" i="2"/>
  <c r="H149" i="2"/>
  <c r="F150" i="2"/>
  <c r="H150" i="2"/>
  <c r="F151" i="2"/>
  <c r="H151" i="2"/>
  <c r="F152" i="2"/>
  <c r="H152" i="2"/>
  <c r="F153" i="2"/>
  <c r="H153" i="2"/>
  <c r="F154" i="2"/>
  <c r="H154" i="2"/>
  <c r="F155" i="2"/>
  <c r="H155" i="2"/>
  <c r="F156" i="2"/>
  <c r="H156" i="2"/>
  <c r="F157" i="2"/>
  <c r="H157" i="2"/>
  <c r="F158" i="2"/>
  <c r="H158" i="2"/>
  <c r="F159" i="2"/>
  <c r="H159" i="2"/>
  <c r="F160" i="2"/>
  <c r="H160" i="2"/>
  <c r="F161" i="2"/>
  <c r="H161" i="2"/>
  <c r="F162" i="2"/>
  <c r="H162" i="2"/>
  <c r="F163" i="2"/>
  <c r="H163" i="2"/>
  <c r="F164" i="2"/>
  <c r="H164" i="2"/>
  <c r="F165" i="2"/>
  <c r="H165" i="2"/>
  <c r="F166" i="2"/>
  <c r="H166" i="2"/>
  <c r="F167" i="2"/>
  <c r="H167" i="2"/>
  <c r="F168" i="2"/>
  <c r="H168" i="2"/>
  <c r="F169" i="2"/>
  <c r="H169" i="2"/>
  <c r="F170" i="2"/>
  <c r="H170" i="2"/>
  <c r="F171" i="2"/>
  <c r="H171" i="2"/>
  <c r="F172" i="2"/>
  <c r="H172" i="2"/>
  <c r="F173" i="2"/>
  <c r="H173" i="2"/>
  <c r="F174" i="2"/>
  <c r="H174" i="2"/>
  <c r="F175" i="2"/>
  <c r="H175" i="2"/>
  <c r="F176" i="2"/>
  <c r="H176" i="2"/>
  <c r="F177" i="2"/>
  <c r="H177" i="2"/>
  <c r="F178" i="2"/>
  <c r="H178" i="2"/>
  <c r="F179" i="2"/>
  <c r="H179" i="2"/>
  <c r="F180" i="2"/>
  <c r="H180" i="2"/>
  <c r="F181" i="2"/>
  <c r="H181" i="2"/>
  <c r="F182" i="2"/>
  <c r="H182" i="2"/>
  <c r="F183" i="2"/>
  <c r="H183" i="2"/>
  <c r="F184" i="2"/>
  <c r="H184" i="2"/>
  <c r="F185" i="2"/>
  <c r="H185" i="2"/>
  <c r="F186" i="2"/>
  <c r="H186" i="2"/>
  <c r="F187" i="2"/>
  <c r="H187" i="2"/>
  <c r="F188" i="2"/>
  <c r="H188" i="2"/>
  <c r="F189" i="2"/>
  <c r="H189" i="2"/>
  <c r="F190" i="2"/>
  <c r="H190" i="2"/>
  <c r="F191" i="2"/>
  <c r="H191" i="2"/>
  <c r="F192" i="2"/>
  <c r="H192" i="2"/>
  <c r="F193" i="2"/>
  <c r="H193" i="2"/>
  <c r="F194" i="2"/>
  <c r="H194" i="2"/>
  <c r="F195" i="2"/>
  <c r="H195" i="2"/>
  <c r="F196" i="2"/>
  <c r="H196" i="2"/>
  <c r="F197" i="2"/>
  <c r="H197" i="2"/>
  <c r="F198" i="2"/>
  <c r="H198" i="2"/>
  <c r="F199" i="2"/>
  <c r="H199" i="2"/>
  <c r="F200" i="2"/>
  <c r="H200" i="2"/>
  <c r="F201" i="2"/>
  <c r="H201" i="2"/>
  <c r="F202" i="2"/>
  <c r="H202" i="2"/>
  <c r="F203" i="2"/>
  <c r="H203" i="2"/>
  <c r="F204" i="2"/>
  <c r="H204" i="2"/>
  <c r="F205" i="2"/>
  <c r="H205" i="2"/>
  <c r="F206" i="2"/>
  <c r="H206" i="2"/>
  <c r="F207" i="2"/>
  <c r="H207" i="2"/>
  <c r="F208" i="2"/>
  <c r="H208" i="2"/>
  <c r="F209" i="2"/>
  <c r="H209" i="2"/>
  <c r="F210" i="2"/>
  <c r="H210" i="2"/>
  <c r="F211" i="2"/>
  <c r="H211" i="2"/>
  <c r="F212" i="2"/>
  <c r="H212" i="2"/>
  <c r="F213" i="2"/>
  <c r="H213" i="2"/>
  <c r="F214" i="2"/>
  <c r="H214" i="2"/>
  <c r="F215" i="2"/>
  <c r="H215" i="2"/>
  <c r="F216" i="2"/>
  <c r="H216" i="2"/>
  <c r="F217" i="2"/>
  <c r="H217" i="2"/>
  <c r="F218" i="2"/>
  <c r="H218" i="2"/>
  <c r="F219" i="2"/>
  <c r="H219" i="2"/>
  <c r="F220" i="2"/>
  <c r="H220" i="2"/>
  <c r="F221" i="2"/>
  <c r="H221" i="2"/>
  <c r="F222" i="2"/>
  <c r="H222" i="2"/>
  <c r="F223" i="2"/>
  <c r="H223" i="2"/>
  <c r="F224" i="2"/>
  <c r="H224" i="2"/>
  <c r="F225" i="2"/>
  <c r="H225" i="2"/>
  <c r="F226" i="2"/>
  <c r="H226" i="2"/>
  <c r="F227" i="2"/>
  <c r="H227" i="2"/>
  <c r="F228" i="2"/>
  <c r="H228" i="2"/>
  <c r="F229" i="2"/>
  <c r="H229" i="2"/>
  <c r="F230" i="2"/>
  <c r="H230" i="2"/>
  <c r="F231" i="2"/>
  <c r="H231" i="2"/>
  <c r="F232" i="2"/>
  <c r="H232" i="2"/>
  <c r="F233" i="2"/>
  <c r="H233" i="2"/>
  <c r="F234" i="2"/>
  <c r="H234" i="2"/>
  <c r="F235" i="2"/>
  <c r="H235" i="2"/>
  <c r="F236" i="2"/>
  <c r="H236" i="2"/>
  <c r="F237" i="2"/>
  <c r="H237" i="2"/>
  <c r="F238" i="2"/>
  <c r="H238" i="2"/>
  <c r="F239" i="2"/>
  <c r="H239" i="2"/>
  <c r="F240" i="2"/>
  <c r="H240" i="2"/>
  <c r="F241" i="2"/>
  <c r="H241" i="2"/>
  <c r="F242" i="2"/>
  <c r="H242" i="2"/>
  <c r="F243" i="2"/>
  <c r="H243" i="2"/>
  <c r="F244" i="2"/>
  <c r="H244" i="2"/>
  <c r="F245" i="2"/>
  <c r="H245" i="2"/>
  <c r="F246" i="2"/>
  <c r="H246" i="2"/>
  <c r="F247" i="2"/>
  <c r="H247" i="2"/>
  <c r="F248" i="2"/>
  <c r="H248" i="2"/>
  <c r="F249" i="2"/>
  <c r="H249" i="2"/>
  <c r="F250" i="2"/>
  <c r="H250" i="2"/>
  <c r="F251" i="2"/>
  <c r="H251" i="2"/>
  <c r="E6" i="4"/>
  <c r="E7" i="4"/>
  <c r="E8" i="4"/>
  <c r="I90" i="1" l="1"/>
  <c r="I78" i="1"/>
  <c r="I91" i="1"/>
  <c r="I46" i="1"/>
  <c r="I57" i="1"/>
  <c r="I96" i="1"/>
  <c r="I22" i="1"/>
  <c r="I15" i="1"/>
  <c r="I19" i="1"/>
  <c r="I47" i="1"/>
  <c r="I87" i="1"/>
  <c r="I43" i="1"/>
  <c r="I92" i="1"/>
  <c r="I81" i="1"/>
  <c r="I72" i="1"/>
  <c r="I80" i="1"/>
  <c r="I85" i="1"/>
  <c r="I101" i="1"/>
  <c r="I86" i="1"/>
  <c r="I79" i="1"/>
  <c r="I48" i="1"/>
  <c r="I99" i="1"/>
  <c r="I16" i="1"/>
  <c r="I20" i="1"/>
  <c r="I88" i="1"/>
  <c r="I12" i="1"/>
  <c r="I24" i="1"/>
  <c r="I97" i="1"/>
  <c r="I13" i="1"/>
  <c r="I100" i="1"/>
  <c r="I76" i="1"/>
  <c r="I17" i="1"/>
  <c r="I93" i="1"/>
  <c r="I70" i="1"/>
  <c r="I34" i="1"/>
  <c r="I41" i="1"/>
  <c r="I21" i="1"/>
  <c r="D16" i="12"/>
  <c r="D14" i="12"/>
  <c r="I98" i="1"/>
  <c r="I71" i="1"/>
  <c r="I39" i="1"/>
  <c r="I14" i="1"/>
  <c r="I77" i="1"/>
  <c r="I53" i="1"/>
  <c r="I55" i="1"/>
  <c r="I25" i="1"/>
  <c r="I66" i="1"/>
  <c r="I50" i="1"/>
  <c r="I68" i="1"/>
  <c r="I58" i="1"/>
  <c r="I23" i="1"/>
  <c r="I18" i="1"/>
  <c r="I8" i="1"/>
  <c r="I26" i="1"/>
  <c r="I44" i="1"/>
  <c r="I60" i="1"/>
  <c r="I52" i="1"/>
  <c r="I32" i="1"/>
  <c r="I7" i="1"/>
  <c r="I33" i="1"/>
  <c r="I56" i="1"/>
  <c r="I35" i="1"/>
  <c r="I75" i="1"/>
  <c r="I36" i="1"/>
  <c r="I28" i="1"/>
  <c r="I30" i="1"/>
  <c r="I2" i="1"/>
  <c r="I74" i="1"/>
  <c r="I95" i="1"/>
  <c r="I40" i="1"/>
  <c r="I67" i="1"/>
  <c r="I38" i="1"/>
  <c r="I69" i="1"/>
  <c r="I65" i="1"/>
  <c r="I82" i="1"/>
  <c r="I29" i="1"/>
  <c r="I59" i="1"/>
  <c r="I11" i="1"/>
  <c r="I51" i="1"/>
  <c r="I63" i="1"/>
  <c r="I84" i="1"/>
  <c r="I64" i="1"/>
  <c r="I83" i="1"/>
  <c r="I27" i="1"/>
  <c r="I37" i="1"/>
  <c r="I62" i="1"/>
  <c r="I10" i="1"/>
  <c r="I89" i="1"/>
  <c r="I5" i="1"/>
  <c r="I49" i="1"/>
  <c r="I9" i="1"/>
  <c r="I73" i="1"/>
  <c r="I6" i="1"/>
  <c r="I54" i="1"/>
  <c r="I61" i="1"/>
  <c r="I4" i="1"/>
  <c r="I3" i="1"/>
  <c r="AZ17" i="14"/>
  <c r="BV8" i="14"/>
  <c r="BS11" i="14" s="1"/>
  <c r="BS15" i="14" s="1"/>
  <c r="D15" i="15"/>
  <c r="D13" i="15"/>
  <c r="D17" i="15"/>
  <c r="M11" i="15"/>
  <c r="Y8" i="15"/>
  <c r="M43" i="15"/>
  <c r="Y40" i="15"/>
  <c r="D49" i="15"/>
  <c r="D47" i="15"/>
  <c r="D45" i="15"/>
  <c r="BI17" i="14"/>
  <c r="AZ15" i="14"/>
  <c r="BI15" i="14"/>
  <c r="BI13" i="14"/>
  <c r="D15" i="14"/>
  <c r="D13" i="14"/>
  <c r="D17" i="14"/>
  <c r="AZ13" i="14"/>
  <c r="Z8" i="14"/>
  <c r="N11" i="14"/>
  <c r="I31" i="1"/>
  <c r="J251" i="2"/>
  <c r="J250" i="2"/>
  <c r="J249" i="2"/>
  <c r="J245" i="2"/>
  <c r="J241" i="2"/>
  <c r="J237" i="2"/>
  <c r="J233" i="2"/>
  <c r="J229" i="2"/>
  <c r="J225" i="2"/>
  <c r="J221" i="2"/>
  <c r="J217" i="2"/>
  <c r="J213" i="2"/>
  <c r="J209" i="2"/>
  <c r="J205" i="2"/>
  <c r="J201" i="2"/>
  <c r="J197" i="2"/>
  <c r="J193" i="2"/>
  <c r="J189" i="2"/>
  <c r="J185" i="2"/>
  <c r="J181" i="2"/>
  <c r="J177" i="2"/>
  <c r="J173" i="2"/>
  <c r="J169" i="2"/>
  <c r="J165" i="2"/>
  <c r="J161" i="2"/>
  <c r="J157" i="2"/>
  <c r="J153" i="2"/>
  <c r="J149" i="2"/>
  <c r="J145" i="2"/>
  <c r="J141" i="2"/>
  <c r="J137" i="2"/>
  <c r="J133" i="2"/>
  <c r="J129" i="2"/>
  <c r="J125" i="2"/>
  <c r="J121" i="2"/>
  <c r="J117" i="2"/>
  <c r="J113" i="2"/>
  <c r="J109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J248" i="2"/>
  <c r="J244" i="2"/>
  <c r="J240" i="2"/>
  <c r="J236" i="2"/>
  <c r="J232" i="2"/>
  <c r="J228" i="2"/>
  <c r="J224" i="2"/>
  <c r="J220" i="2"/>
  <c r="J216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  <c r="J148" i="2"/>
  <c r="J144" i="2"/>
  <c r="J140" i="2"/>
  <c r="J136" i="2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  <c r="J4" i="2"/>
  <c r="J247" i="2"/>
  <c r="J243" i="2"/>
  <c r="J239" i="2"/>
  <c r="J235" i="2"/>
  <c r="J231" i="2"/>
  <c r="J227" i="2"/>
  <c r="J223" i="2"/>
  <c r="J219" i="2"/>
  <c r="J215" i="2"/>
  <c r="J211" i="2"/>
  <c r="J207" i="2"/>
  <c r="J203" i="2"/>
  <c r="J199" i="2"/>
  <c r="J195" i="2"/>
  <c r="J191" i="2"/>
  <c r="J187" i="2"/>
  <c r="J183" i="2"/>
  <c r="J179" i="2"/>
  <c r="J175" i="2"/>
  <c r="J171" i="2"/>
  <c r="J167" i="2"/>
  <c r="J163" i="2"/>
  <c r="J159" i="2"/>
  <c r="J155" i="2"/>
  <c r="J151" i="2"/>
  <c r="J147" i="2"/>
  <c r="J143" i="2"/>
  <c r="J139" i="2"/>
  <c r="J135" i="2"/>
  <c r="J131" i="2"/>
  <c r="J127" i="2"/>
  <c r="J123" i="2"/>
  <c r="J119" i="2"/>
  <c r="J115" i="2"/>
  <c r="J111" i="2"/>
  <c r="J107" i="2"/>
  <c r="J103" i="2"/>
  <c r="J99" i="2"/>
  <c r="J95" i="2"/>
  <c r="J91" i="2"/>
  <c r="J87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7" i="2"/>
  <c r="J3" i="2"/>
  <c r="J246" i="2"/>
  <c r="J242" i="2"/>
  <c r="J238" i="2"/>
  <c r="J234" i="2"/>
  <c r="J230" i="2"/>
  <c r="J226" i="2"/>
  <c r="J222" i="2"/>
  <c r="J218" i="2"/>
  <c r="J214" i="2"/>
  <c r="J210" i="2"/>
  <c r="J206" i="2"/>
  <c r="J202" i="2"/>
  <c r="J198" i="2"/>
  <c r="J194" i="2"/>
  <c r="J190" i="2"/>
  <c r="J186" i="2"/>
  <c r="J182" i="2"/>
  <c r="J178" i="2"/>
  <c r="J174" i="2"/>
  <c r="J170" i="2"/>
  <c r="J166" i="2"/>
  <c r="J162" i="2"/>
  <c r="J158" i="2"/>
  <c r="J154" i="2"/>
  <c r="J150" i="2"/>
  <c r="J146" i="2"/>
  <c r="J142" i="2"/>
  <c r="J138" i="2"/>
  <c r="J134" i="2"/>
  <c r="J130" i="2"/>
  <c r="J126" i="2"/>
  <c r="J122" i="2"/>
  <c r="J118" i="2"/>
  <c r="J114" i="2"/>
  <c r="J110" i="2"/>
  <c r="J106" i="2"/>
  <c r="J102" i="2"/>
  <c r="J98" i="2"/>
  <c r="J94" i="2"/>
  <c r="J90" i="2"/>
  <c r="J86" i="2"/>
  <c r="J82" i="2"/>
  <c r="J78" i="2"/>
  <c r="J74" i="2"/>
  <c r="J70" i="2"/>
  <c r="J66" i="2"/>
  <c r="J62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J6" i="2"/>
  <c r="J255" i="2"/>
  <c r="J376" i="2"/>
  <c r="J372" i="2"/>
  <c r="J368" i="2"/>
  <c r="J364" i="2"/>
  <c r="J360" i="2"/>
  <c r="J356" i="2"/>
  <c r="J352" i="2"/>
  <c r="J348" i="2"/>
  <c r="J344" i="2"/>
  <c r="J340" i="2"/>
  <c r="J336" i="2"/>
  <c r="J332" i="2"/>
  <c r="J328" i="2"/>
  <c r="J324" i="2"/>
  <c r="J320" i="2"/>
  <c r="J316" i="2"/>
  <c r="J312" i="2"/>
  <c r="J308" i="2"/>
  <c r="J304" i="2"/>
  <c r="J300" i="2"/>
  <c r="J296" i="2"/>
  <c r="J292" i="2"/>
  <c r="J288" i="2"/>
  <c r="J284" i="2"/>
  <c r="J280" i="2"/>
  <c r="J276" i="2"/>
  <c r="J272" i="2"/>
  <c r="J268" i="2"/>
  <c r="J264" i="2"/>
  <c r="J260" i="2"/>
  <c r="J256" i="2"/>
  <c r="J252" i="2"/>
  <c r="J377" i="2"/>
  <c r="J373" i="2"/>
  <c r="J369" i="2"/>
  <c r="J365" i="2"/>
  <c r="J361" i="2"/>
  <c r="J357" i="2"/>
  <c r="J353" i="2"/>
  <c r="J349" i="2"/>
  <c r="J345" i="2"/>
  <c r="J341" i="2"/>
  <c r="J337" i="2"/>
  <c r="J333" i="2"/>
  <c r="J329" i="2"/>
  <c r="J325" i="2"/>
  <c r="J321" i="2"/>
  <c r="J317" i="2"/>
  <c r="J313" i="2"/>
  <c r="J309" i="2"/>
  <c r="J305" i="2"/>
  <c r="J301" i="2"/>
  <c r="J297" i="2"/>
  <c r="J293" i="2"/>
  <c r="J289" i="2"/>
  <c r="J285" i="2"/>
  <c r="J281" i="2"/>
  <c r="J277" i="2"/>
  <c r="J273" i="2"/>
  <c r="J269" i="2"/>
  <c r="J265" i="2"/>
  <c r="J261" i="2"/>
  <c r="J257" i="2"/>
  <c r="J253" i="2"/>
  <c r="J374" i="2"/>
  <c r="J370" i="2"/>
  <c r="J366" i="2"/>
  <c r="J362" i="2"/>
  <c r="J358" i="2"/>
  <c r="J354" i="2"/>
  <c r="J350" i="2"/>
  <c r="J346" i="2"/>
  <c r="J342" i="2"/>
  <c r="J338" i="2"/>
  <c r="J334" i="2"/>
  <c r="J330" i="2"/>
  <c r="J326" i="2"/>
  <c r="J322" i="2"/>
  <c r="J318" i="2"/>
  <c r="J314" i="2"/>
  <c r="J310" i="2"/>
  <c r="J306" i="2"/>
  <c r="J302" i="2"/>
  <c r="J298" i="2"/>
  <c r="J294" i="2"/>
  <c r="J290" i="2"/>
  <c r="J286" i="2"/>
  <c r="J282" i="2"/>
  <c r="J278" i="2"/>
  <c r="J274" i="2"/>
  <c r="J270" i="2"/>
  <c r="J266" i="2"/>
  <c r="J262" i="2"/>
  <c r="J258" i="2"/>
  <c r="J254" i="2"/>
  <c r="J375" i="2"/>
  <c r="J371" i="2"/>
  <c r="J367" i="2"/>
  <c r="J363" i="2"/>
  <c r="J359" i="2"/>
  <c r="J355" i="2"/>
  <c r="J351" i="2"/>
  <c r="J347" i="2"/>
  <c r="J343" i="2"/>
  <c r="J339" i="2"/>
  <c r="J335" i="2"/>
  <c r="J331" i="2"/>
  <c r="J327" i="2"/>
  <c r="J323" i="2"/>
  <c r="J319" i="2"/>
  <c r="J315" i="2"/>
  <c r="J311" i="2"/>
  <c r="J307" i="2"/>
  <c r="J303" i="2"/>
  <c r="J299" i="2"/>
  <c r="J295" i="2"/>
  <c r="J291" i="2"/>
  <c r="J287" i="2"/>
  <c r="J283" i="2"/>
  <c r="J279" i="2"/>
  <c r="J275" i="2"/>
  <c r="J271" i="2"/>
  <c r="J267" i="2"/>
  <c r="J263" i="2"/>
  <c r="J259" i="2"/>
  <c r="J2" i="2"/>
  <c r="J72" i="1" l="1"/>
  <c r="J79" i="1"/>
  <c r="J96" i="1"/>
  <c r="J43" i="1"/>
  <c r="J101" i="1"/>
  <c r="J81" i="1"/>
  <c r="J39" i="1"/>
  <c r="J94" i="1"/>
  <c r="J42" i="1"/>
  <c r="J85" i="1"/>
  <c r="J15" i="1"/>
  <c r="J100" i="1"/>
  <c r="J87" i="1"/>
  <c r="J48" i="1"/>
  <c r="J46" i="1"/>
  <c r="J78" i="1"/>
  <c r="J14" i="1"/>
  <c r="J44" i="1"/>
  <c r="J19" i="1"/>
  <c r="J76" i="1"/>
  <c r="J13" i="1"/>
  <c r="J86" i="1"/>
  <c r="J92" i="1"/>
  <c r="J24" i="1"/>
  <c r="J88" i="1"/>
  <c r="J41" i="1"/>
  <c r="J70" i="1"/>
  <c r="J68" i="1"/>
  <c r="J80" i="1"/>
  <c r="J22" i="1"/>
  <c r="J71" i="1"/>
  <c r="J17" i="1"/>
  <c r="J97" i="1"/>
  <c r="J45" i="1"/>
  <c r="J18" i="1"/>
  <c r="J47" i="1"/>
  <c r="J26" i="1"/>
  <c r="J25" i="1"/>
  <c r="J12" i="1"/>
  <c r="D18" i="12"/>
  <c r="J99" i="1"/>
  <c r="J98" i="1"/>
  <c r="J90" i="1"/>
  <c r="J66" i="1"/>
  <c r="J23" i="1"/>
  <c r="J16" i="1"/>
  <c r="J20" i="1"/>
  <c r="J21" i="1"/>
  <c r="J60" i="1"/>
  <c r="J5" i="1"/>
  <c r="J7" i="1"/>
  <c r="J33" i="1"/>
  <c r="J8" i="1"/>
  <c r="J83" i="1"/>
  <c r="J28" i="1"/>
  <c r="J84" i="1"/>
  <c r="J82" i="1"/>
  <c r="J59" i="1"/>
  <c r="J67" i="1"/>
  <c r="J11" i="1"/>
  <c r="J74" i="1"/>
  <c r="J95" i="1"/>
  <c r="J93" i="1"/>
  <c r="J77" i="1"/>
  <c r="J91" i="1"/>
  <c r="J69" i="1"/>
  <c r="J51" i="1"/>
  <c r="J37" i="1"/>
  <c r="J56" i="1"/>
  <c r="J57" i="1"/>
  <c r="J58" i="1"/>
  <c r="J64" i="1"/>
  <c r="J53" i="1"/>
  <c r="J34" i="1"/>
  <c r="J40" i="1"/>
  <c r="J75" i="1"/>
  <c r="J61" i="1"/>
  <c r="J10" i="1"/>
  <c r="J89" i="1"/>
  <c r="J9" i="1"/>
  <c r="J73" i="1"/>
  <c r="J6" i="1"/>
  <c r="J54" i="1"/>
  <c r="J2" i="1"/>
  <c r="J4" i="1"/>
  <c r="J3" i="1"/>
  <c r="J63" i="1"/>
  <c r="J38" i="1"/>
  <c r="J52" i="1"/>
  <c r="J29" i="1"/>
  <c r="J32" i="1"/>
  <c r="J36" i="1"/>
  <c r="J50" i="1"/>
  <c r="J35" i="1"/>
  <c r="J49" i="1"/>
  <c r="J27" i="1"/>
  <c r="J30" i="1"/>
  <c r="BS13" i="14"/>
  <c r="CE8" i="14"/>
  <c r="CB11" i="14" s="1"/>
  <c r="CB13" i="14" s="1"/>
  <c r="BS17" i="14"/>
  <c r="V43" i="15"/>
  <c r="AH40" i="15"/>
  <c r="M49" i="15"/>
  <c r="M47" i="15"/>
  <c r="M45" i="15"/>
  <c r="M51" i="15"/>
  <c r="D19" i="15"/>
  <c r="V11" i="15"/>
  <c r="AH8" i="15"/>
  <c r="D51" i="15"/>
  <c r="M13" i="15"/>
  <c r="M19" i="15"/>
  <c r="M17" i="15"/>
  <c r="M15" i="15"/>
  <c r="J65" i="1"/>
  <c r="J55" i="1"/>
  <c r="BS19" i="14"/>
  <c r="BI19" i="14"/>
  <c r="J62" i="1"/>
  <c r="D19" i="14"/>
  <c r="AZ19" i="14"/>
  <c r="W11" i="14"/>
  <c r="AJ8" i="14"/>
  <c r="N15" i="14"/>
  <c r="N13" i="14"/>
  <c r="N19" i="14"/>
  <c r="N17" i="14"/>
  <c r="J31" i="1"/>
  <c r="CB15" i="14" l="1"/>
  <c r="CB17" i="14"/>
  <c r="CB19" i="14"/>
  <c r="CO8" i="14"/>
  <c r="CL11" i="14" s="1"/>
  <c r="V19" i="15"/>
  <c r="V17" i="15"/>
  <c r="V15" i="15"/>
  <c r="V13" i="15"/>
  <c r="AE43" i="15"/>
  <c r="AQ40" i="15"/>
  <c r="AN43" i="15" s="1"/>
  <c r="AE11" i="15"/>
  <c r="AQ8" i="15"/>
  <c r="AN11" i="15" s="1"/>
  <c r="V47" i="15"/>
  <c r="V45" i="15"/>
  <c r="V51" i="15"/>
  <c r="V49" i="15"/>
  <c r="W15" i="14"/>
  <c r="W13" i="14"/>
  <c r="W19" i="14"/>
  <c r="W17" i="14"/>
  <c r="AS8" i="14"/>
  <c r="AP11" i="14" s="1"/>
  <c r="AG11" i="14"/>
  <c r="CL19" i="14" l="1"/>
  <c r="CL17" i="14"/>
  <c r="CL15" i="14"/>
  <c r="CL13" i="14"/>
  <c r="AN15" i="15"/>
  <c r="AN13" i="15"/>
  <c r="AN19" i="15"/>
  <c r="AN17" i="15"/>
  <c r="AE17" i="15"/>
  <c r="AE15" i="15"/>
  <c r="AE13" i="15"/>
  <c r="AE19" i="15"/>
  <c r="AN51" i="15"/>
  <c r="AN49" i="15"/>
  <c r="AN47" i="15"/>
  <c r="AN45" i="15"/>
  <c r="AE45" i="15"/>
  <c r="AE51" i="15"/>
  <c r="AE49" i="15"/>
  <c r="AE47" i="15"/>
  <c r="AP15" i="14"/>
  <c r="AP13" i="14"/>
  <c r="AP19" i="14"/>
  <c r="AP17" i="14"/>
  <c r="AG15" i="14"/>
  <c r="AG13" i="14"/>
  <c r="AG19" i="14"/>
  <c r="AG17" i="14"/>
</calcChain>
</file>

<file path=xl/sharedStrings.xml><?xml version="1.0" encoding="utf-8"?>
<sst xmlns="http://schemas.openxmlformats.org/spreadsheetml/2006/main" count="1959" uniqueCount="656">
  <si>
    <t>ゼッケン</t>
    <phoneticPr fontId="2"/>
  </si>
  <si>
    <t>ゼッケン</t>
    <phoneticPr fontId="2"/>
  </si>
  <si>
    <t>※参加者全員記録</t>
    <rPh sb="1" eb="4">
      <t>サンカシャ</t>
    </rPh>
    <rPh sb="4" eb="6">
      <t>ゼンイン</t>
    </rPh>
    <rPh sb="6" eb="8">
      <t>キロク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</si>
  <si>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</si>
  <si>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</si>
  <si>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</si>
  <si>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</si>
  <si>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</si>
  <si>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</si>
  <si>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</si>
  <si>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</si>
  <si>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※大会事前準備分</t>
    <rPh sb="1" eb="3">
      <t>タイカイ</t>
    </rPh>
    <rPh sb="3" eb="5">
      <t>ジゼン</t>
    </rPh>
    <rPh sb="5" eb="7">
      <t>ジュンビ</t>
    </rPh>
    <rPh sb="7" eb="8">
      <t>ブン</t>
    </rPh>
    <phoneticPr fontId="2"/>
  </si>
  <si>
    <t>※この表が全ての基礎となります</t>
    <rPh sb="3" eb="4">
      <t>ヒョウ</t>
    </rPh>
    <rPh sb="5" eb="6">
      <t>スベ</t>
    </rPh>
    <rPh sb="8" eb="10">
      <t>キソ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</si>
  <si>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</si>
  <si>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</si>
  <si>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</si>
  <si>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タイム
記入不要</t>
    <rPh sb="4" eb="6">
      <t>キニュウ</t>
    </rPh>
    <rPh sb="6" eb="8">
      <t>フヨウ</t>
    </rPh>
    <phoneticPr fontId="2"/>
  </si>
  <si>
    <t>名前
記入不要</t>
    <rPh sb="0" eb="2">
      <t>ナマエ</t>
    </rPh>
    <rPh sb="3" eb="5">
      <t>キニュウ</t>
    </rPh>
    <rPh sb="5" eb="7">
      <t>フヨウ</t>
    </rPh>
    <phoneticPr fontId="2"/>
  </si>
  <si>
    <t>数字</t>
    <rPh sb="0" eb="2">
      <t>スウジ</t>
    </rPh>
    <phoneticPr fontId="2"/>
  </si>
  <si>
    <t>タイム</t>
  </si>
  <si>
    <t>名前</t>
  </si>
  <si>
    <t>着順</t>
  </si>
  <si>
    <t>※チーム結果はチーム名から選ぶ</t>
    <rPh sb="4" eb="6">
      <t>ケッカ</t>
    </rPh>
    <rPh sb="10" eb="11">
      <t>メイ</t>
    </rPh>
    <rPh sb="13" eb="14">
      <t>エラ</t>
    </rPh>
    <phoneticPr fontId="2"/>
  </si>
  <si>
    <t>シートの使い方</t>
    <rPh sb="4" eb="7">
      <t>ツカイカタ</t>
    </rPh>
    <phoneticPr fontId="2"/>
  </si>
  <si>
    <t>大会の事前に参加者全員を記入する</t>
    <rPh sb="0" eb="2">
      <t>タイカイ</t>
    </rPh>
    <rPh sb="3" eb="5">
      <t>ジゼン</t>
    </rPh>
    <rPh sb="6" eb="9">
      <t>サンカシャ</t>
    </rPh>
    <rPh sb="9" eb="11">
      <t>ゼンイン</t>
    </rPh>
    <rPh sb="12" eb="14">
      <t>キニュウ</t>
    </rPh>
    <phoneticPr fontId="2"/>
  </si>
  <si>
    <t>リストの順番は自由</t>
    <rPh sb="4" eb="6">
      <t>ジュンバン</t>
    </rPh>
    <rPh sb="7" eb="9">
      <t>ジユウ</t>
    </rPh>
    <phoneticPr fontId="2"/>
  </si>
  <si>
    <t>時間、分、秒のセルを分けることにより、入力ミスを防いでいます。</t>
    <rPh sb="0" eb="2">
      <t>ジカン</t>
    </rPh>
    <rPh sb="3" eb="4">
      <t>フン</t>
    </rPh>
    <rPh sb="5" eb="6">
      <t>ビョウ</t>
    </rPh>
    <rPh sb="10" eb="11">
      <t>ワ</t>
    </rPh>
    <rPh sb="19" eb="21">
      <t>ニュウリョク</t>
    </rPh>
    <rPh sb="24" eb="25">
      <t>フセ</t>
    </rPh>
    <phoneticPr fontId="2"/>
  </si>
  <si>
    <t>姓名</t>
    <rPh sb="0" eb="2">
      <t>セイメイ</t>
    </rPh>
    <phoneticPr fontId="2"/>
  </si>
  <si>
    <t>※最新のデータは、データの更新をする（表の上で右クリック→データの更新）</t>
    <rPh sb="1" eb="3">
      <t>サイシン</t>
    </rPh>
    <rPh sb="13" eb="15">
      <t>コウシン</t>
    </rPh>
    <rPh sb="19" eb="20">
      <t>ヒョウ</t>
    </rPh>
    <rPh sb="21" eb="22">
      <t>ウエ</t>
    </rPh>
    <rPh sb="23" eb="24">
      <t>ミギ</t>
    </rPh>
    <rPh sb="33" eb="35">
      <t>コウシン</t>
    </rPh>
    <phoneticPr fontId="2"/>
  </si>
  <si>
    <t>部門
記入不要</t>
    <rPh sb="0" eb="2">
      <t>ブモン</t>
    </rPh>
    <rPh sb="3" eb="5">
      <t>キニュウ</t>
    </rPh>
    <rPh sb="5" eb="7">
      <t>フヨウ</t>
    </rPh>
    <phoneticPr fontId="2"/>
  </si>
  <si>
    <t>A</t>
  </si>
  <si>
    <t>ゼッケン</t>
  </si>
  <si>
    <t>部門順位</t>
    <rPh sb="0" eb="2">
      <t>ブモン</t>
    </rPh>
    <rPh sb="2" eb="4">
      <t>ジュンイ</t>
    </rPh>
    <phoneticPr fontId="2"/>
  </si>
  <si>
    <t>※記入不要・入力禁止！</t>
    <rPh sb="1" eb="3">
      <t>キニュウ</t>
    </rPh>
    <rPh sb="3" eb="5">
      <t>フヨウ</t>
    </rPh>
    <rPh sb="6" eb="8">
      <t>ニュウリョク</t>
    </rPh>
    <rPh sb="8" eb="10">
      <t>キンシ</t>
    </rPh>
    <phoneticPr fontId="2"/>
  </si>
  <si>
    <t>D</t>
  </si>
  <si>
    <t>E</t>
  </si>
  <si>
    <t>C</t>
  </si>
  <si>
    <t>（←部別を選ぶ）</t>
    <rPh sb="2" eb="3">
      <t>ブ</t>
    </rPh>
    <rPh sb="3" eb="4">
      <t>ベツ</t>
    </rPh>
    <rPh sb="5" eb="6">
      <t>エラ</t>
    </rPh>
    <phoneticPr fontId="2"/>
  </si>
  <si>
    <t>部別</t>
  </si>
  <si>
    <t>部別</t>
    <rPh sb="0" eb="1">
      <t>ブモン</t>
    </rPh>
    <rPh sb="1" eb="2">
      <t>ベツ</t>
    </rPh>
    <phoneticPr fontId="2"/>
  </si>
  <si>
    <t>氏名</t>
    <rPh sb="0" eb="2">
      <t>シメイ</t>
    </rPh>
    <phoneticPr fontId="2"/>
  </si>
  <si>
    <t>部別</t>
    <rPh sb="0" eb="2">
      <t>ブベツ</t>
    </rPh>
    <phoneticPr fontId="2"/>
  </si>
  <si>
    <t>集計</t>
  </si>
  <si>
    <t>記録証</t>
    <rPh sb="0" eb="2">
      <t>キロク</t>
    </rPh>
    <rPh sb="2" eb="3">
      <t>ショウ</t>
    </rPh>
    <phoneticPr fontId="2"/>
  </si>
  <si>
    <t>小学生マラソン大会　２Km</t>
    <rPh sb="0" eb="3">
      <t>ショウガクセイ</t>
    </rPh>
    <rPh sb="7" eb="9">
      <t>タイカイ</t>
    </rPh>
    <phoneticPr fontId="2"/>
  </si>
  <si>
    <t>吹田カメの子会　40周年記念</t>
    <rPh sb="0" eb="2">
      <t>スイタ</t>
    </rPh>
    <rPh sb="5" eb="6">
      <t>コ</t>
    </rPh>
    <rPh sb="6" eb="7">
      <t>カイ</t>
    </rPh>
    <rPh sb="10" eb="12">
      <t>シュウネン</t>
    </rPh>
    <rPh sb="12" eb="14">
      <t>キネン</t>
    </rPh>
    <phoneticPr fontId="2"/>
  </si>
  <si>
    <t>ゼッケン番号：</t>
    <rPh sb="4" eb="6">
      <t>バンゴウ</t>
    </rPh>
    <phoneticPr fontId="2"/>
  </si>
  <si>
    <t>お名前：</t>
    <rPh sb="1" eb="3">
      <t>ナマエ</t>
    </rPh>
    <phoneticPr fontId="2"/>
  </si>
  <si>
    <t>順位</t>
    <rPh sb="0" eb="2">
      <t>ジュンイ</t>
    </rPh>
    <phoneticPr fontId="2"/>
  </si>
  <si>
    <t>チーム内順位：</t>
    <rPh sb="3" eb="4">
      <t>ナイ</t>
    </rPh>
    <rPh sb="4" eb="6">
      <t>ジュンイ</t>
    </rPh>
    <phoneticPr fontId="2"/>
  </si>
  <si>
    <t>位</t>
    <rPh sb="0" eb="1">
      <t>イ</t>
    </rPh>
    <phoneticPr fontId="2"/>
  </si>
  <si>
    <t>タイム：</t>
    <phoneticPr fontId="2"/>
  </si>
  <si>
    <t>チーム：</t>
    <phoneticPr fontId="2"/>
  </si>
  <si>
    <t>性別</t>
    <rPh sb="0" eb="2">
      <t>セイベツ</t>
    </rPh>
    <phoneticPr fontId="2"/>
  </si>
  <si>
    <t>2015年12月20日</t>
    <rPh sb="4" eb="5">
      <t>ネン</t>
    </rPh>
    <rPh sb="7" eb="8">
      <t>ガツ</t>
    </rPh>
    <rPh sb="10" eb="11">
      <t>ニチ</t>
    </rPh>
    <phoneticPr fontId="2"/>
  </si>
  <si>
    <t>タイム</t>
    <phoneticPr fontId="2"/>
  </si>
  <si>
    <t>順位</t>
    <rPh sb="0" eb="2">
      <t>ジュンイ</t>
    </rPh>
    <phoneticPr fontId="2"/>
  </si>
  <si>
    <t>F</t>
  </si>
  <si>
    <t>G</t>
  </si>
  <si>
    <t>H</t>
  </si>
  <si>
    <t>年齢</t>
    <rPh sb="0" eb="2">
      <t>ネンレイ</t>
    </rPh>
    <phoneticPr fontId="2"/>
  </si>
  <si>
    <t>大阪市</t>
  </si>
  <si>
    <t>茨木市</t>
  </si>
  <si>
    <t>吹田市</t>
  </si>
  <si>
    <t>枚方市</t>
  </si>
  <si>
    <t>京都市</t>
  </si>
  <si>
    <t>豊中市</t>
  </si>
  <si>
    <t>箕面市</t>
  </si>
  <si>
    <t>姫路市</t>
  </si>
  <si>
    <t>神戸市</t>
  </si>
  <si>
    <t>川西市</t>
  </si>
  <si>
    <t>長岡京市</t>
  </si>
  <si>
    <t>高槻市</t>
  </si>
  <si>
    <t>宇治市</t>
  </si>
  <si>
    <t>東大阪市</t>
  </si>
  <si>
    <t>地域</t>
    <rPh sb="0" eb="2">
      <t>チイキ</t>
    </rPh>
    <phoneticPr fontId="2"/>
  </si>
  <si>
    <t>自動的に、タイムと順位が出ます</t>
    <rPh sb="0" eb="3">
      <t>ジドウテキ</t>
    </rPh>
    <rPh sb="9" eb="11">
      <t>ジュンイ</t>
    </rPh>
    <rPh sb="12" eb="13">
      <t>デ</t>
    </rPh>
    <phoneticPr fontId="2"/>
  </si>
  <si>
    <t>②の速記に記入したタイム＆順位も自動的に表示されます</t>
    <rPh sb="2" eb="4">
      <t>ソッキ</t>
    </rPh>
    <rPh sb="5" eb="7">
      <t>キニュウ</t>
    </rPh>
    <rPh sb="13" eb="15">
      <t>ジュンイ</t>
    </rPh>
    <rPh sb="16" eb="19">
      <t>ジドウテキ</t>
    </rPh>
    <rPh sb="20" eb="22">
      <t>ヒョウジ</t>
    </rPh>
    <phoneticPr fontId="2"/>
  </si>
  <si>
    <t>大津市</t>
  </si>
  <si>
    <t>京丹後市</t>
  </si>
  <si>
    <t>(すべて)</t>
  </si>
  <si>
    <t>男</t>
    <rPh sb="0" eb="1">
      <t>オトコ</t>
    </rPh>
    <phoneticPr fontId="2"/>
  </si>
  <si>
    <t>※</t>
    <phoneticPr fontId="2"/>
  </si>
  <si>
    <t>掲示する際は【①掲示&amp;名簿]シートを印刷する</t>
    <rPh sb="0" eb="2">
      <t>ケイジ</t>
    </rPh>
    <rPh sb="4" eb="5">
      <t>サイ</t>
    </rPh>
    <rPh sb="8" eb="10">
      <t>ケイジ</t>
    </rPh>
    <rPh sb="11" eb="13">
      <t>メイボ</t>
    </rPh>
    <rPh sb="18" eb="20">
      <t>インサツ</t>
    </rPh>
    <phoneticPr fontId="2"/>
  </si>
  <si>
    <t>女</t>
    <rPh sb="0" eb="1">
      <t>オンナ</t>
    </rPh>
    <phoneticPr fontId="18"/>
  </si>
  <si>
    <t>561-0885</t>
    <phoneticPr fontId="18"/>
  </si>
  <si>
    <t>中村　香織</t>
    <rPh sb="0" eb="2">
      <t>ナカムラ</t>
    </rPh>
    <rPh sb="3" eb="5">
      <t>カオリ</t>
    </rPh>
    <phoneticPr fontId="18"/>
  </si>
  <si>
    <t>H</t>
    <phoneticPr fontId="18"/>
  </si>
  <si>
    <t>561-0875</t>
    <phoneticPr fontId="18"/>
  </si>
  <si>
    <t>堀　久美</t>
    <rPh sb="0" eb="1">
      <t>ホリ</t>
    </rPh>
    <rPh sb="2" eb="4">
      <t>クミ</t>
    </rPh>
    <phoneticPr fontId="18"/>
  </si>
  <si>
    <t>564-0004</t>
    <phoneticPr fontId="18"/>
  </si>
  <si>
    <t>増田　慎子</t>
    <rPh sb="0" eb="2">
      <t>マスダ</t>
    </rPh>
    <rPh sb="3" eb="4">
      <t>シン</t>
    </rPh>
    <rPh sb="4" eb="5">
      <t>コ</t>
    </rPh>
    <phoneticPr fontId="18"/>
  </si>
  <si>
    <t>616-8417</t>
    <phoneticPr fontId="18"/>
  </si>
  <si>
    <t>細口　実世</t>
    <rPh sb="0" eb="2">
      <t>ホソグチ</t>
    </rPh>
    <rPh sb="3" eb="5">
      <t>ミヨ</t>
    </rPh>
    <phoneticPr fontId="18"/>
  </si>
  <si>
    <t>567-0044</t>
    <phoneticPr fontId="18"/>
  </si>
  <si>
    <t>田中　純子</t>
    <rPh sb="0" eb="2">
      <t>タナカ</t>
    </rPh>
    <rPh sb="3" eb="5">
      <t>ジュンコ</t>
    </rPh>
    <phoneticPr fontId="18"/>
  </si>
  <si>
    <t>560-0081</t>
    <phoneticPr fontId="18"/>
  </si>
  <si>
    <t>遠藤　絵里</t>
    <rPh sb="0" eb="2">
      <t>エンドウ</t>
    </rPh>
    <rPh sb="3" eb="5">
      <t>エリ</t>
    </rPh>
    <phoneticPr fontId="18"/>
  </si>
  <si>
    <t>617-0814</t>
    <phoneticPr fontId="18"/>
  </si>
  <si>
    <t>宇於崎　奈津芽</t>
    <rPh sb="0" eb="3">
      <t>ウオサキ</t>
    </rPh>
    <rPh sb="4" eb="6">
      <t>ナツ</t>
    </rPh>
    <rPh sb="6" eb="7">
      <t>メ</t>
    </rPh>
    <phoneticPr fontId="18"/>
  </si>
  <si>
    <t>811-1102</t>
    <phoneticPr fontId="18"/>
  </si>
  <si>
    <t>廣瀬　京子</t>
    <rPh sb="0" eb="2">
      <t>ヒロセ</t>
    </rPh>
    <rPh sb="3" eb="5">
      <t>キョウコ</t>
    </rPh>
    <phoneticPr fontId="18"/>
  </si>
  <si>
    <t>616-8105</t>
    <phoneticPr fontId="18"/>
  </si>
  <si>
    <t>永井　英美</t>
    <rPh sb="0" eb="2">
      <t>ナガイ</t>
    </rPh>
    <rPh sb="3" eb="5">
      <t>ヒデミ</t>
    </rPh>
    <phoneticPr fontId="18"/>
  </si>
  <si>
    <t>男</t>
    <rPh sb="0" eb="1">
      <t>オトコ</t>
    </rPh>
    <phoneticPr fontId="18"/>
  </si>
  <si>
    <t>578-0946</t>
    <phoneticPr fontId="18"/>
  </si>
  <si>
    <t>安井　昭</t>
    <rPh sb="0" eb="2">
      <t>ヤスイ</t>
    </rPh>
    <rPh sb="3" eb="4">
      <t>アキラ</t>
    </rPh>
    <phoneticPr fontId="18"/>
  </si>
  <si>
    <t>G</t>
    <phoneticPr fontId="18"/>
  </si>
  <si>
    <t>576-0043</t>
    <phoneticPr fontId="18"/>
  </si>
  <si>
    <t>内田　武史</t>
    <rPh sb="0" eb="2">
      <t>ウチダ</t>
    </rPh>
    <rPh sb="3" eb="5">
      <t>タケシ</t>
    </rPh>
    <phoneticPr fontId="18"/>
  </si>
  <si>
    <t>564-0073</t>
    <phoneticPr fontId="18"/>
  </si>
  <si>
    <t>新庄　繁男</t>
    <rPh sb="0" eb="2">
      <t>シンジョウ</t>
    </rPh>
    <rPh sb="3" eb="5">
      <t>シゲオ</t>
    </rPh>
    <phoneticPr fontId="18"/>
  </si>
  <si>
    <t>553-0002</t>
    <phoneticPr fontId="18"/>
  </si>
  <si>
    <t>藤田　謙治</t>
    <rPh sb="0" eb="2">
      <t>フジタ</t>
    </rPh>
    <rPh sb="3" eb="5">
      <t>ケンジ</t>
    </rPh>
    <phoneticPr fontId="18"/>
  </si>
  <si>
    <t>561-0882</t>
    <phoneticPr fontId="18"/>
  </si>
  <si>
    <t>松田　有弘</t>
    <rPh sb="0" eb="2">
      <t>マツダ</t>
    </rPh>
    <rPh sb="3" eb="4">
      <t>アリ</t>
    </rPh>
    <rPh sb="4" eb="5">
      <t>ヒロシ</t>
    </rPh>
    <phoneticPr fontId="18"/>
  </si>
  <si>
    <t>543-0023</t>
    <phoneticPr fontId="18"/>
  </si>
  <si>
    <t>梶原　繁見</t>
    <rPh sb="0" eb="2">
      <t>カジハラ</t>
    </rPh>
    <rPh sb="3" eb="4">
      <t>シゲル</t>
    </rPh>
    <rPh sb="4" eb="5">
      <t>ケン</t>
    </rPh>
    <phoneticPr fontId="18"/>
  </si>
  <si>
    <t>565-0851</t>
    <phoneticPr fontId="18"/>
  </si>
  <si>
    <t>石尾　賢二</t>
    <rPh sb="0" eb="2">
      <t>イシオ</t>
    </rPh>
    <rPh sb="3" eb="5">
      <t>ケンジ</t>
    </rPh>
    <phoneticPr fontId="18"/>
  </si>
  <si>
    <t>565-0803</t>
    <phoneticPr fontId="18"/>
  </si>
  <si>
    <t>福永　浩</t>
    <rPh sb="0" eb="2">
      <t>フクナガ</t>
    </rPh>
    <rPh sb="3" eb="4">
      <t>ヒロシ</t>
    </rPh>
    <phoneticPr fontId="18"/>
  </si>
  <si>
    <t>567-0007</t>
    <phoneticPr fontId="18"/>
  </si>
  <si>
    <t>松本　和行</t>
    <rPh sb="0" eb="2">
      <t>マツモト</t>
    </rPh>
    <rPh sb="3" eb="5">
      <t>カズユキ</t>
    </rPh>
    <phoneticPr fontId="18"/>
  </si>
  <si>
    <t>565-0853</t>
    <phoneticPr fontId="18"/>
  </si>
  <si>
    <t>植下　周治</t>
    <rPh sb="0" eb="1">
      <t>ウ</t>
    </rPh>
    <rPh sb="1" eb="2">
      <t>シタ</t>
    </rPh>
    <rPh sb="3" eb="5">
      <t>シュウジ</t>
    </rPh>
    <phoneticPr fontId="18"/>
  </si>
  <si>
    <t>清金　慎治</t>
    <rPh sb="0" eb="1">
      <t>キヨ</t>
    </rPh>
    <rPh sb="1" eb="2">
      <t>カネ</t>
    </rPh>
    <rPh sb="3" eb="5">
      <t>シンジ</t>
    </rPh>
    <phoneticPr fontId="18"/>
  </si>
  <si>
    <t>569-1112</t>
    <phoneticPr fontId="18"/>
  </si>
  <si>
    <t>木村　信浩</t>
    <rPh sb="0" eb="2">
      <t>キムラ</t>
    </rPh>
    <rPh sb="3" eb="5">
      <t>ノブヒロ</t>
    </rPh>
    <phoneticPr fontId="18"/>
  </si>
  <si>
    <t>561-0814</t>
    <phoneticPr fontId="18"/>
  </si>
  <si>
    <t>阿部　繁義</t>
    <rPh sb="0" eb="2">
      <t>アベ</t>
    </rPh>
    <rPh sb="3" eb="5">
      <t>シゲヨシ</t>
    </rPh>
    <phoneticPr fontId="18"/>
  </si>
  <si>
    <t>564-0072</t>
    <phoneticPr fontId="18"/>
  </si>
  <si>
    <t>大西　勇</t>
    <rPh sb="0" eb="2">
      <t>オオニシ</t>
    </rPh>
    <rPh sb="3" eb="4">
      <t>イサム</t>
    </rPh>
    <phoneticPr fontId="18"/>
  </si>
  <si>
    <t>560-0055</t>
    <phoneticPr fontId="18"/>
  </si>
  <si>
    <t>松本　康司</t>
    <rPh sb="0" eb="2">
      <t>マツモト</t>
    </rPh>
    <rPh sb="3" eb="5">
      <t>ヤスシ</t>
    </rPh>
    <phoneticPr fontId="18"/>
  </si>
  <si>
    <t>617-0824</t>
    <phoneticPr fontId="18"/>
  </si>
  <si>
    <t>林　哲也</t>
    <rPh sb="0" eb="1">
      <t>ハヤシ</t>
    </rPh>
    <rPh sb="2" eb="4">
      <t>テツヤ</t>
    </rPh>
    <phoneticPr fontId="18"/>
  </si>
  <si>
    <t>562-0015</t>
    <phoneticPr fontId="18"/>
  </si>
  <si>
    <t>久野　康夫</t>
    <rPh sb="0" eb="2">
      <t>クノ</t>
    </rPh>
    <rPh sb="3" eb="5">
      <t>ヤスオ</t>
    </rPh>
    <phoneticPr fontId="18"/>
  </si>
  <si>
    <t>今西　和哉</t>
    <rPh sb="0" eb="2">
      <t>イマニシ</t>
    </rPh>
    <rPh sb="3" eb="5">
      <t>カズヤ</t>
    </rPh>
    <phoneticPr fontId="18"/>
  </si>
  <si>
    <t>614-8365</t>
    <phoneticPr fontId="18"/>
  </si>
  <si>
    <t>家村　一夫</t>
    <rPh sb="0" eb="2">
      <t>イエムラ</t>
    </rPh>
    <rPh sb="3" eb="5">
      <t>カズオ</t>
    </rPh>
    <phoneticPr fontId="18"/>
  </si>
  <si>
    <t>植野　工</t>
    <rPh sb="0" eb="2">
      <t>ウエノ</t>
    </rPh>
    <rPh sb="3" eb="4">
      <t>タク</t>
    </rPh>
    <phoneticPr fontId="18"/>
  </si>
  <si>
    <t>561-0859</t>
    <phoneticPr fontId="18"/>
  </si>
  <si>
    <t>笠　洋二郎</t>
    <rPh sb="0" eb="1">
      <t>カサ</t>
    </rPh>
    <rPh sb="2" eb="5">
      <t>ヨウジロウ</t>
    </rPh>
    <phoneticPr fontId="18"/>
  </si>
  <si>
    <t>629-3101</t>
    <phoneticPr fontId="18"/>
  </si>
  <si>
    <t>吉田　廉</t>
    <rPh sb="0" eb="2">
      <t>ヨシダ</t>
    </rPh>
    <rPh sb="3" eb="4">
      <t>レン</t>
    </rPh>
    <phoneticPr fontId="18"/>
  </si>
  <si>
    <t>565-0832</t>
    <phoneticPr fontId="18"/>
  </si>
  <si>
    <t>宇戸　和秋</t>
    <rPh sb="0" eb="1">
      <t>ウ</t>
    </rPh>
    <rPh sb="1" eb="2">
      <t>ト</t>
    </rPh>
    <rPh sb="3" eb="4">
      <t>カズ</t>
    </rPh>
    <rPh sb="4" eb="5">
      <t>アキ</t>
    </rPh>
    <phoneticPr fontId="18"/>
  </si>
  <si>
    <t>F</t>
    <phoneticPr fontId="18"/>
  </si>
  <si>
    <t>吉田　大介</t>
    <rPh sb="0" eb="2">
      <t>ヨシダ</t>
    </rPh>
    <rPh sb="3" eb="5">
      <t>ダイスケ</t>
    </rPh>
    <phoneticPr fontId="18"/>
  </si>
  <si>
    <t>大西　遼太</t>
    <rPh sb="0" eb="2">
      <t>オオニシ</t>
    </rPh>
    <rPh sb="3" eb="5">
      <t>リョウタ</t>
    </rPh>
    <phoneticPr fontId="18"/>
  </si>
  <si>
    <t>567-0009</t>
    <phoneticPr fontId="18"/>
  </si>
  <si>
    <t>山口　明裕</t>
    <rPh sb="0" eb="2">
      <t>ヤマグチ</t>
    </rPh>
    <rPh sb="3" eb="4">
      <t>アキラ</t>
    </rPh>
    <rPh sb="4" eb="5">
      <t>ユウ</t>
    </rPh>
    <phoneticPr fontId="18"/>
  </si>
  <si>
    <t>565-0821</t>
    <phoneticPr fontId="18"/>
  </si>
  <si>
    <t>井上　英樹</t>
    <rPh sb="0" eb="2">
      <t>イノウエ</t>
    </rPh>
    <rPh sb="3" eb="5">
      <t>ヒデキ</t>
    </rPh>
    <phoneticPr fontId="18"/>
  </si>
  <si>
    <t>柏　雅之</t>
    <rPh sb="0" eb="1">
      <t>カシワ</t>
    </rPh>
    <rPh sb="2" eb="4">
      <t>マサユキ</t>
    </rPh>
    <phoneticPr fontId="18"/>
  </si>
  <si>
    <t>565-0818</t>
    <phoneticPr fontId="18"/>
  </si>
  <si>
    <t>谷木　祐介</t>
    <rPh sb="0" eb="1">
      <t>タニ</t>
    </rPh>
    <rPh sb="1" eb="2">
      <t>キ</t>
    </rPh>
    <rPh sb="3" eb="5">
      <t>ユウスケ</t>
    </rPh>
    <phoneticPr fontId="18"/>
  </si>
  <si>
    <t>562-0035</t>
    <phoneticPr fontId="18"/>
  </si>
  <si>
    <t>阿部　丈</t>
    <rPh sb="0" eb="2">
      <t>アベ</t>
    </rPh>
    <rPh sb="3" eb="4">
      <t>タケ</t>
    </rPh>
    <phoneticPr fontId="18"/>
  </si>
  <si>
    <t>617-0832</t>
    <phoneticPr fontId="18"/>
  </si>
  <si>
    <t>堀川　遼</t>
    <rPh sb="0" eb="2">
      <t>ホリカワ</t>
    </rPh>
    <rPh sb="3" eb="4">
      <t>リョウ</t>
    </rPh>
    <phoneticPr fontId="18"/>
  </si>
  <si>
    <t>堀　恭平</t>
    <rPh sb="0" eb="1">
      <t>ホリ</t>
    </rPh>
    <rPh sb="2" eb="4">
      <t>キョウヘイ</t>
    </rPh>
    <phoneticPr fontId="18"/>
  </si>
  <si>
    <t>565-0817</t>
    <phoneticPr fontId="18"/>
  </si>
  <si>
    <t>若林　勇夫</t>
    <rPh sb="0" eb="2">
      <t>ワカバヤシ</t>
    </rPh>
    <rPh sb="3" eb="5">
      <t>イサオ</t>
    </rPh>
    <phoneticPr fontId="18"/>
  </si>
  <si>
    <t>546-0031</t>
    <phoneticPr fontId="18"/>
  </si>
  <si>
    <t>恩知　大貴</t>
    <rPh sb="0" eb="2">
      <t>オンチ</t>
    </rPh>
    <rPh sb="3" eb="5">
      <t>ヒロキ</t>
    </rPh>
    <phoneticPr fontId="18"/>
  </si>
  <si>
    <t>558-0011</t>
    <phoneticPr fontId="18"/>
  </si>
  <si>
    <t>北田　治之</t>
    <rPh sb="0" eb="2">
      <t>キタダ</t>
    </rPh>
    <rPh sb="3" eb="4">
      <t>オサム</t>
    </rPh>
    <rPh sb="4" eb="5">
      <t>ノ</t>
    </rPh>
    <phoneticPr fontId="18"/>
  </si>
  <si>
    <t>520-2141</t>
    <phoneticPr fontId="18"/>
  </si>
  <si>
    <t>岡田　真一</t>
    <rPh sb="0" eb="2">
      <t>オカダ</t>
    </rPh>
    <rPh sb="3" eb="5">
      <t>シンイチ</t>
    </rPh>
    <phoneticPr fontId="18"/>
  </si>
  <si>
    <t>田中　雅史</t>
    <rPh sb="0" eb="2">
      <t>タナカ</t>
    </rPh>
    <rPh sb="3" eb="5">
      <t>マサフミ</t>
    </rPh>
    <phoneticPr fontId="18"/>
  </si>
  <si>
    <t>森岡　達也</t>
    <rPh sb="0" eb="2">
      <t>モリオカ</t>
    </rPh>
    <rPh sb="3" eb="5">
      <t>タツヤ</t>
    </rPh>
    <phoneticPr fontId="18"/>
  </si>
  <si>
    <t>遠藤　功明</t>
    <rPh sb="0" eb="2">
      <t>エンドウ</t>
    </rPh>
    <rPh sb="3" eb="4">
      <t>イサオ</t>
    </rPh>
    <rPh sb="4" eb="5">
      <t>メイ</t>
    </rPh>
    <phoneticPr fontId="18"/>
  </si>
  <si>
    <t>520-0818</t>
    <phoneticPr fontId="18"/>
  </si>
  <si>
    <t>進藤　和成</t>
    <rPh sb="0" eb="2">
      <t>シンドウ</t>
    </rPh>
    <rPh sb="3" eb="5">
      <t>カズナリ</t>
    </rPh>
    <phoneticPr fontId="18"/>
  </si>
  <si>
    <t>573-0066</t>
    <phoneticPr fontId="18"/>
  </si>
  <si>
    <t>筒嶋　学</t>
    <rPh sb="0" eb="1">
      <t>ツツ</t>
    </rPh>
    <rPh sb="1" eb="2">
      <t>シマ</t>
    </rPh>
    <rPh sb="3" eb="4">
      <t>マナブ</t>
    </rPh>
    <phoneticPr fontId="18"/>
  </si>
  <si>
    <t>610-1106</t>
    <phoneticPr fontId="18"/>
  </si>
  <si>
    <t>町田　直之</t>
    <rPh sb="0" eb="2">
      <t>マチダ</t>
    </rPh>
    <rPh sb="3" eb="5">
      <t>ナオユキ</t>
    </rPh>
    <phoneticPr fontId="18"/>
  </si>
  <si>
    <t>藤野　俊樹</t>
    <rPh sb="0" eb="2">
      <t>フジノ</t>
    </rPh>
    <rPh sb="3" eb="5">
      <t>トシキ</t>
    </rPh>
    <phoneticPr fontId="18"/>
  </si>
  <si>
    <t>541-0051</t>
    <phoneticPr fontId="18"/>
  </si>
  <si>
    <t>坂東　庸介</t>
    <rPh sb="0" eb="2">
      <t>バンドウ</t>
    </rPh>
    <rPh sb="3" eb="5">
      <t>ヨウスケ</t>
    </rPh>
    <phoneticPr fontId="18"/>
  </si>
  <si>
    <t>666-0025</t>
    <phoneticPr fontId="18"/>
  </si>
  <si>
    <t>坂根　幸夫</t>
    <rPh sb="0" eb="2">
      <t>サカネ</t>
    </rPh>
    <rPh sb="3" eb="5">
      <t>ユキオ</t>
    </rPh>
    <phoneticPr fontId="18"/>
  </si>
  <si>
    <t>深見　ひろ子</t>
    <rPh sb="0" eb="2">
      <t>フカミ</t>
    </rPh>
    <rPh sb="5" eb="6">
      <t>コ</t>
    </rPh>
    <phoneticPr fontId="18"/>
  </si>
  <si>
    <t>E</t>
    <phoneticPr fontId="2"/>
  </si>
  <si>
    <t>女</t>
    <rPh sb="0" eb="1">
      <t>オンナ</t>
    </rPh>
    <phoneticPr fontId="2"/>
  </si>
  <si>
    <t>松田　祐子</t>
    <rPh sb="0" eb="2">
      <t>マツダ</t>
    </rPh>
    <rPh sb="3" eb="5">
      <t>ユウコ</t>
    </rPh>
    <phoneticPr fontId="18"/>
  </si>
  <si>
    <t>564-0001</t>
    <phoneticPr fontId="18"/>
  </si>
  <si>
    <t>山本　弘子</t>
    <rPh sb="0" eb="2">
      <t>ヤマモト</t>
    </rPh>
    <rPh sb="3" eb="5">
      <t>ヒロコ</t>
    </rPh>
    <phoneticPr fontId="18"/>
  </si>
  <si>
    <t>565-0824</t>
    <phoneticPr fontId="18"/>
  </si>
  <si>
    <t>松村　政子</t>
    <rPh sb="0" eb="2">
      <t>マツムラ</t>
    </rPh>
    <rPh sb="3" eb="5">
      <t>マサコ</t>
    </rPh>
    <phoneticPr fontId="18"/>
  </si>
  <si>
    <t>567-0046</t>
    <phoneticPr fontId="18"/>
  </si>
  <si>
    <t>山下　恵美子</t>
    <rPh sb="0" eb="2">
      <t>ヤマシタ</t>
    </rPh>
    <rPh sb="3" eb="6">
      <t>エミコ</t>
    </rPh>
    <phoneticPr fontId="18"/>
  </si>
  <si>
    <t>532-0022</t>
    <phoneticPr fontId="18"/>
  </si>
  <si>
    <t>橋本　道子</t>
    <rPh sb="0" eb="2">
      <t>ハシモト</t>
    </rPh>
    <rPh sb="3" eb="5">
      <t>ミチコ</t>
    </rPh>
    <phoneticPr fontId="18"/>
  </si>
  <si>
    <t>603-8321</t>
    <phoneticPr fontId="18"/>
  </si>
  <si>
    <t>藤森　芳枝</t>
    <rPh sb="0" eb="2">
      <t>フジモリ</t>
    </rPh>
    <rPh sb="3" eb="5">
      <t>ヨシエ</t>
    </rPh>
    <phoneticPr fontId="18"/>
  </si>
  <si>
    <t>569-1142</t>
    <phoneticPr fontId="18"/>
  </si>
  <si>
    <t>武田　久美子</t>
    <rPh sb="0" eb="2">
      <t>タケダ</t>
    </rPh>
    <rPh sb="3" eb="6">
      <t>クミコ</t>
    </rPh>
    <phoneticPr fontId="18"/>
  </si>
  <si>
    <t>560-0005</t>
    <phoneticPr fontId="18"/>
  </si>
  <si>
    <t>松岡　和子</t>
    <rPh sb="0" eb="2">
      <t>マツオカ</t>
    </rPh>
    <rPh sb="3" eb="5">
      <t>カズコ</t>
    </rPh>
    <phoneticPr fontId="18"/>
  </si>
  <si>
    <t>560-0046</t>
    <phoneticPr fontId="18"/>
  </si>
  <si>
    <t>高松　裕子</t>
    <rPh sb="0" eb="2">
      <t>タカマツ</t>
    </rPh>
    <rPh sb="3" eb="5">
      <t>ユウコ</t>
    </rPh>
    <phoneticPr fontId="18"/>
  </si>
  <si>
    <t>560-0041　</t>
    <phoneticPr fontId="2"/>
  </si>
  <si>
    <t>墨屋　美代子</t>
    <rPh sb="0" eb="1">
      <t>スミ</t>
    </rPh>
    <rPh sb="1" eb="2">
      <t>ヤ</t>
    </rPh>
    <rPh sb="3" eb="6">
      <t>ミヨコ</t>
    </rPh>
    <phoneticPr fontId="2"/>
  </si>
  <si>
    <t>666-0116</t>
    <phoneticPr fontId="2"/>
  </si>
  <si>
    <t>河口　美代子</t>
    <rPh sb="0" eb="2">
      <t>カワグチ</t>
    </rPh>
    <rPh sb="3" eb="6">
      <t>ミヨコ</t>
    </rPh>
    <phoneticPr fontId="2"/>
  </si>
  <si>
    <t>564-0032</t>
    <phoneticPr fontId="18"/>
  </si>
  <si>
    <t>岡嶋　佳子</t>
    <rPh sb="0" eb="2">
      <t>オカジマ</t>
    </rPh>
    <rPh sb="3" eb="5">
      <t>ケイコ</t>
    </rPh>
    <phoneticPr fontId="18"/>
  </si>
  <si>
    <t>D</t>
    <phoneticPr fontId="18"/>
  </si>
  <si>
    <t>561-0874</t>
    <phoneticPr fontId="18"/>
  </si>
  <si>
    <t>須藤　奈帆子</t>
    <rPh sb="0" eb="2">
      <t>スドウ</t>
    </rPh>
    <rPh sb="3" eb="4">
      <t>ナ</t>
    </rPh>
    <rPh sb="4" eb="5">
      <t>ホ</t>
    </rPh>
    <rPh sb="5" eb="6">
      <t>コ</t>
    </rPh>
    <phoneticPr fontId="18"/>
  </si>
  <si>
    <t>562-0005</t>
    <phoneticPr fontId="18"/>
  </si>
  <si>
    <t>福田　芽生</t>
    <rPh sb="0" eb="2">
      <t>フクダ</t>
    </rPh>
    <rPh sb="3" eb="5">
      <t>メイ</t>
    </rPh>
    <phoneticPr fontId="18"/>
  </si>
  <si>
    <t>永井　真由美</t>
    <rPh sb="0" eb="2">
      <t>ナガイ</t>
    </rPh>
    <rPh sb="3" eb="6">
      <t>マユミ</t>
    </rPh>
    <phoneticPr fontId="18"/>
  </si>
  <si>
    <t>561-0881</t>
    <phoneticPr fontId="18"/>
  </si>
  <si>
    <t>波多野　友紀</t>
    <rPh sb="0" eb="3">
      <t>ハタノ</t>
    </rPh>
    <rPh sb="4" eb="6">
      <t>ユウキ</t>
    </rPh>
    <phoneticPr fontId="18"/>
  </si>
  <si>
    <t>635-0022</t>
    <phoneticPr fontId="18"/>
  </si>
  <si>
    <t>増谷　宏美</t>
    <rPh sb="0" eb="2">
      <t>マスタニ</t>
    </rPh>
    <rPh sb="3" eb="5">
      <t>ヒロミ</t>
    </rPh>
    <phoneticPr fontId="18"/>
  </si>
  <si>
    <t>567-0012</t>
    <phoneticPr fontId="18"/>
  </si>
  <si>
    <t>松村　結香</t>
    <rPh sb="0" eb="2">
      <t>マツムラ</t>
    </rPh>
    <rPh sb="3" eb="5">
      <t>ユカ</t>
    </rPh>
    <phoneticPr fontId="18"/>
  </si>
  <si>
    <t>573-0052</t>
    <phoneticPr fontId="18"/>
  </si>
  <si>
    <t>山下　ゆう子</t>
    <rPh sb="0" eb="2">
      <t>ヤマシタ</t>
    </rPh>
    <rPh sb="5" eb="6">
      <t>コ</t>
    </rPh>
    <phoneticPr fontId="18"/>
  </si>
  <si>
    <t>559-0005</t>
    <phoneticPr fontId="18"/>
  </si>
  <si>
    <t>奥村　能章</t>
    <rPh sb="0" eb="2">
      <t>オクムラ</t>
    </rPh>
    <rPh sb="3" eb="4">
      <t>ノウ</t>
    </rPh>
    <rPh sb="4" eb="5">
      <t>アキラ</t>
    </rPh>
    <phoneticPr fontId="18"/>
  </si>
  <si>
    <t>C</t>
    <phoneticPr fontId="2"/>
  </si>
  <si>
    <t>611-0024</t>
    <phoneticPr fontId="18"/>
  </si>
  <si>
    <t>城楽　剛</t>
    <rPh sb="0" eb="1">
      <t>シロ</t>
    </rPh>
    <rPh sb="1" eb="2">
      <t>ラク</t>
    </rPh>
    <rPh sb="3" eb="4">
      <t>ツヨシ</t>
    </rPh>
    <phoneticPr fontId="18"/>
  </si>
  <si>
    <t>606-8417</t>
    <phoneticPr fontId="18"/>
  </si>
  <si>
    <t>石井　利和</t>
    <rPh sb="0" eb="2">
      <t>イシイ</t>
    </rPh>
    <rPh sb="3" eb="5">
      <t>トシカズ</t>
    </rPh>
    <phoneticPr fontId="18"/>
  </si>
  <si>
    <t>平川　勝三</t>
    <rPh sb="0" eb="2">
      <t>ヒラカワ</t>
    </rPh>
    <rPh sb="3" eb="5">
      <t>カツゾウ</t>
    </rPh>
    <phoneticPr fontId="18"/>
  </si>
  <si>
    <t>558-0056</t>
    <phoneticPr fontId="18"/>
  </si>
  <si>
    <t>福田　道弘</t>
    <rPh sb="0" eb="2">
      <t>フクダ</t>
    </rPh>
    <rPh sb="3" eb="5">
      <t>ミチヒロ</t>
    </rPh>
    <phoneticPr fontId="18"/>
  </si>
  <si>
    <t>564-0025</t>
    <phoneticPr fontId="18"/>
  </si>
  <si>
    <t>森本　豊和</t>
    <rPh sb="0" eb="2">
      <t>モリモト</t>
    </rPh>
    <rPh sb="3" eb="5">
      <t>トヨカズ</t>
    </rPh>
    <phoneticPr fontId="18"/>
  </si>
  <si>
    <t>534-0023</t>
    <phoneticPr fontId="2"/>
  </si>
  <si>
    <t>森下　三知男</t>
    <rPh sb="0" eb="2">
      <t>モリシタ</t>
    </rPh>
    <rPh sb="3" eb="6">
      <t>ミチオ</t>
    </rPh>
    <phoneticPr fontId="2"/>
  </si>
  <si>
    <t>654-0081</t>
    <phoneticPr fontId="2"/>
  </si>
  <si>
    <t>上原　清志</t>
    <rPh sb="0" eb="2">
      <t>ウエハラ</t>
    </rPh>
    <rPh sb="3" eb="5">
      <t>キヨシ</t>
    </rPh>
    <phoneticPr fontId="2"/>
  </si>
  <si>
    <t>670-0083</t>
    <phoneticPr fontId="2"/>
  </si>
  <si>
    <t>大野　光男</t>
    <rPh sb="0" eb="2">
      <t>オオノ</t>
    </rPh>
    <rPh sb="3" eb="5">
      <t>ミツオ</t>
    </rPh>
    <phoneticPr fontId="2"/>
  </si>
  <si>
    <t>561-0812</t>
    <phoneticPr fontId="2"/>
  </si>
  <si>
    <t>石塚　修</t>
    <rPh sb="0" eb="2">
      <t>イシヅカ</t>
    </rPh>
    <rPh sb="3" eb="4">
      <t>オサム</t>
    </rPh>
    <phoneticPr fontId="2"/>
  </si>
  <si>
    <t>533-0023</t>
    <phoneticPr fontId="2"/>
  </si>
  <si>
    <t>藤田　晋</t>
    <rPh sb="0" eb="2">
      <t>フジタ</t>
    </rPh>
    <rPh sb="3" eb="4">
      <t>ススム</t>
    </rPh>
    <phoneticPr fontId="2"/>
  </si>
  <si>
    <t>565-0805</t>
    <phoneticPr fontId="18"/>
  </si>
  <si>
    <t>三好　大</t>
    <rPh sb="0" eb="2">
      <t>ミヨシ</t>
    </rPh>
    <rPh sb="3" eb="4">
      <t>ダイ</t>
    </rPh>
    <phoneticPr fontId="18"/>
  </si>
  <si>
    <t>Ｂ</t>
    <phoneticPr fontId="2"/>
  </si>
  <si>
    <t>560-0083</t>
    <phoneticPr fontId="18"/>
  </si>
  <si>
    <t>鍵本　繁幸</t>
    <rPh sb="0" eb="2">
      <t>カギモト</t>
    </rPh>
    <rPh sb="3" eb="4">
      <t>シゲル</t>
    </rPh>
    <rPh sb="4" eb="5">
      <t>サイワイ</t>
    </rPh>
    <phoneticPr fontId="18"/>
  </si>
  <si>
    <t>565-0816</t>
    <phoneticPr fontId="18"/>
  </si>
  <si>
    <t>橋本　裕之</t>
    <rPh sb="0" eb="2">
      <t>ハシモト</t>
    </rPh>
    <rPh sb="3" eb="5">
      <t>ヒロユキ</t>
    </rPh>
    <phoneticPr fontId="18"/>
  </si>
  <si>
    <t>567-0022</t>
    <phoneticPr fontId="18"/>
  </si>
  <si>
    <t>櫻井　浩二</t>
    <rPh sb="0" eb="2">
      <t>サクライ</t>
    </rPh>
    <rPh sb="3" eb="5">
      <t>コウジ</t>
    </rPh>
    <phoneticPr fontId="18"/>
  </si>
  <si>
    <t>612-0829</t>
    <phoneticPr fontId="18"/>
  </si>
  <si>
    <t>谷口　博志</t>
    <rPh sb="0" eb="2">
      <t>タニグチ</t>
    </rPh>
    <rPh sb="3" eb="5">
      <t>ヒロシ</t>
    </rPh>
    <phoneticPr fontId="18"/>
  </si>
  <si>
    <t>520-0105</t>
    <phoneticPr fontId="18"/>
  </si>
  <si>
    <t>浜崎　康博</t>
    <rPh sb="0" eb="2">
      <t>ハマサキ</t>
    </rPh>
    <rPh sb="3" eb="5">
      <t>ヤスヒロ</t>
    </rPh>
    <phoneticPr fontId="18"/>
  </si>
  <si>
    <t>河原　健</t>
    <rPh sb="0" eb="2">
      <t>カワハラ</t>
    </rPh>
    <rPh sb="3" eb="4">
      <t>タケシ</t>
    </rPh>
    <phoneticPr fontId="18"/>
  </si>
  <si>
    <t>530-0047</t>
    <phoneticPr fontId="18"/>
  </si>
  <si>
    <t>吉本　樹男</t>
    <rPh sb="0" eb="2">
      <t>ヨシモト</t>
    </rPh>
    <rPh sb="3" eb="5">
      <t>ミキオ</t>
    </rPh>
    <phoneticPr fontId="18"/>
  </si>
  <si>
    <t>612-0049</t>
    <phoneticPr fontId="18"/>
  </si>
  <si>
    <t>井上　武男</t>
    <rPh sb="0" eb="2">
      <t>イノウエ</t>
    </rPh>
    <rPh sb="3" eb="5">
      <t>タケオ</t>
    </rPh>
    <phoneticPr fontId="18"/>
  </si>
  <si>
    <t>藤森　隆志</t>
    <rPh sb="0" eb="2">
      <t>フジモリ</t>
    </rPh>
    <rPh sb="3" eb="5">
      <t>タカシ</t>
    </rPh>
    <phoneticPr fontId="18"/>
  </si>
  <si>
    <t>山辺　博司</t>
    <rPh sb="0" eb="2">
      <t>ヤマベ</t>
    </rPh>
    <rPh sb="3" eb="5">
      <t>ヒロシ</t>
    </rPh>
    <phoneticPr fontId="18"/>
  </si>
  <si>
    <t>薮内　勇</t>
    <rPh sb="0" eb="2">
      <t>ヤブウチ</t>
    </rPh>
    <rPh sb="3" eb="4">
      <t>イサム</t>
    </rPh>
    <phoneticPr fontId="18"/>
  </si>
  <si>
    <t>631-0003</t>
    <phoneticPr fontId="18"/>
  </si>
  <si>
    <t>松岡　敏郁</t>
    <rPh sb="0" eb="2">
      <t>マツオカ</t>
    </rPh>
    <rPh sb="3" eb="4">
      <t>トシ</t>
    </rPh>
    <rPh sb="4" eb="5">
      <t>カオル</t>
    </rPh>
    <phoneticPr fontId="18"/>
  </si>
  <si>
    <t>607-8186</t>
    <phoneticPr fontId="18"/>
  </si>
  <si>
    <t>井樋迫　浩</t>
    <rPh sb="0" eb="2">
      <t>イビ</t>
    </rPh>
    <rPh sb="2" eb="3">
      <t>サコ</t>
    </rPh>
    <rPh sb="4" eb="5">
      <t>ヒロシ</t>
    </rPh>
    <phoneticPr fontId="18"/>
  </si>
  <si>
    <t>562-0023</t>
    <phoneticPr fontId="18"/>
  </si>
  <si>
    <t>浜田　俊行</t>
    <rPh sb="0" eb="2">
      <t>ハマダ</t>
    </rPh>
    <rPh sb="3" eb="5">
      <t>トシユキ</t>
    </rPh>
    <phoneticPr fontId="18"/>
  </si>
  <si>
    <t>567-0829</t>
    <phoneticPr fontId="18"/>
  </si>
  <si>
    <t>内田　稔</t>
    <rPh sb="0" eb="2">
      <t>ウチダ</t>
    </rPh>
    <rPh sb="3" eb="4">
      <t>ミノル</t>
    </rPh>
    <phoneticPr fontId="18"/>
  </si>
  <si>
    <t>612-8485</t>
    <phoneticPr fontId="18"/>
  </si>
  <si>
    <t>森　晃</t>
    <rPh sb="0" eb="1">
      <t>モリ</t>
    </rPh>
    <rPh sb="2" eb="3">
      <t>アキラ</t>
    </rPh>
    <phoneticPr fontId="18"/>
  </si>
  <si>
    <t>564-0062</t>
    <phoneticPr fontId="18"/>
  </si>
  <si>
    <t>柚田　雅郁</t>
    <rPh sb="0" eb="1">
      <t>ユウ</t>
    </rPh>
    <rPh sb="1" eb="2">
      <t>タ</t>
    </rPh>
    <rPh sb="3" eb="4">
      <t>マサ</t>
    </rPh>
    <rPh sb="4" eb="5">
      <t>カオル</t>
    </rPh>
    <phoneticPr fontId="18"/>
  </si>
  <si>
    <t>532-0031</t>
    <phoneticPr fontId="2"/>
  </si>
  <si>
    <t>河野　哲次</t>
    <rPh sb="0" eb="2">
      <t>カワノ</t>
    </rPh>
    <rPh sb="3" eb="5">
      <t>テツジ</t>
    </rPh>
    <phoneticPr fontId="2"/>
  </si>
  <si>
    <t>川越　史郎</t>
    <rPh sb="0" eb="2">
      <t>カワゴエ</t>
    </rPh>
    <rPh sb="3" eb="5">
      <t>シロウ</t>
    </rPh>
    <phoneticPr fontId="18"/>
  </si>
  <si>
    <t>A</t>
    <phoneticPr fontId="2"/>
  </si>
  <si>
    <t>佐藤　圭介</t>
    <rPh sb="0" eb="2">
      <t>サトウ</t>
    </rPh>
    <rPh sb="3" eb="5">
      <t>ケイスケ</t>
    </rPh>
    <phoneticPr fontId="18"/>
  </si>
  <si>
    <t>西田　知洋</t>
    <rPh sb="0" eb="2">
      <t>ニシダ</t>
    </rPh>
    <rPh sb="3" eb="4">
      <t>チ</t>
    </rPh>
    <rPh sb="4" eb="5">
      <t>ヨウ</t>
    </rPh>
    <phoneticPr fontId="18"/>
  </si>
  <si>
    <t>福田　暁人</t>
    <rPh sb="0" eb="2">
      <t>フクダ</t>
    </rPh>
    <rPh sb="3" eb="4">
      <t>アカツキ</t>
    </rPh>
    <rPh sb="4" eb="5">
      <t>ヒト</t>
    </rPh>
    <phoneticPr fontId="18"/>
  </si>
  <si>
    <t>617-0004</t>
    <phoneticPr fontId="18"/>
  </si>
  <si>
    <t>上西　剛</t>
    <rPh sb="0" eb="2">
      <t>ウエニシ</t>
    </rPh>
    <rPh sb="3" eb="4">
      <t>ツヨシ</t>
    </rPh>
    <phoneticPr fontId="18"/>
  </si>
  <si>
    <t>池田　拓人</t>
    <rPh sb="0" eb="2">
      <t>イケダ</t>
    </rPh>
    <rPh sb="3" eb="4">
      <t>タク</t>
    </rPh>
    <rPh sb="4" eb="5">
      <t>ヒト</t>
    </rPh>
    <phoneticPr fontId="18"/>
  </si>
  <si>
    <t>江口　晃靖</t>
    <rPh sb="0" eb="2">
      <t>エグチ</t>
    </rPh>
    <rPh sb="3" eb="4">
      <t>アキラ</t>
    </rPh>
    <rPh sb="4" eb="5">
      <t>ヤス</t>
    </rPh>
    <phoneticPr fontId="18"/>
  </si>
  <si>
    <t>571-0029</t>
    <phoneticPr fontId="18"/>
  </si>
  <si>
    <t>守谷　線</t>
    <rPh sb="0" eb="2">
      <t>モリタニ</t>
    </rPh>
    <rPh sb="3" eb="4">
      <t>セン</t>
    </rPh>
    <phoneticPr fontId="18"/>
  </si>
  <si>
    <t>547-0026</t>
    <phoneticPr fontId="18"/>
  </si>
  <si>
    <t>西尾　雅道</t>
    <rPh sb="0" eb="2">
      <t>ニシオ</t>
    </rPh>
    <rPh sb="3" eb="5">
      <t>マサミチ</t>
    </rPh>
    <phoneticPr fontId="18"/>
  </si>
  <si>
    <t>666-0026</t>
    <phoneticPr fontId="18"/>
  </si>
  <si>
    <t>望月　敬志</t>
    <rPh sb="0" eb="2">
      <t>ミチヅキ</t>
    </rPh>
    <rPh sb="3" eb="4">
      <t>タカシ</t>
    </rPh>
    <rPh sb="4" eb="5">
      <t>ココロザシ</t>
    </rPh>
    <phoneticPr fontId="18"/>
  </si>
  <si>
    <t>567-0017</t>
    <phoneticPr fontId="18"/>
  </si>
  <si>
    <t>岩月　隼平</t>
    <rPh sb="0" eb="2">
      <t>イワツキ</t>
    </rPh>
    <rPh sb="3" eb="5">
      <t>ジュンペイ</t>
    </rPh>
    <phoneticPr fontId="18"/>
  </si>
  <si>
    <t>仁木　健太郎</t>
    <rPh sb="0" eb="2">
      <t>ニキ</t>
    </rPh>
    <rPh sb="3" eb="6">
      <t>ケンタロウ</t>
    </rPh>
    <phoneticPr fontId="18"/>
  </si>
  <si>
    <t>松村　灯真</t>
    <rPh sb="0" eb="2">
      <t>マツムラ</t>
    </rPh>
    <rPh sb="3" eb="4">
      <t>ヒ</t>
    </rPh>
    <rPh sb="4" eb="5">
      <t>シン</t>
    </rPh>
    <phoneticPr fontId="18"/>
  </si>
  <si>
    <t>松村　行真</t>
    <rPh sb="0" eb="2">
      <t>マツムラ</t>
    </rPh>
    <rPh sb="3" eb="4">
      <t>ユ</t>
    </rPh>
    <rPh sb="4" eb="5">
      <t>マ</t>
    </rPh>
    <phoneticPr fontId="18"/>
  </si>
  <si>
    <t>567-0013</t>
  </si>
  <si>
    <t>松村　啓史</t>
    <rPh sb="0" eb="2">
      <t>マツムラ</t>
    </rPh>
    <rPh sb="3" eb="5">
      <t>ヒロシ</t>
    </rPh>
    <phoneticPr fontId="18"/>
  </si>
  <si>
    <t>569-0036</t>
    <phoneticPr fontId="18"/>
  </si>
  <si>
    <t>松本　卓也</t>
    <rPh sb="0" eb="2">
      <t>マツモト</t>
    </rPh>
    <rPh sb="3" eb="5">
      <t>タクヤ</t>
    </rPh>
    <phoneticPr fontId="18"/>
  </si>
  <si>
    <t>546-0033</t>
    <phoneticPr fontId="18"/>
  </si>
  <si>
    <t>井上　大雅</t>
    <rPh sb="0" eb="2">
      <t>イノウエ</t>
    </rPh>
    <rPh sb="3" eb="4">
      <t>マサル</t>
    </rPh>
    <rPh sb="4" eb="5">
      <t>ガ</t>
    </rPh>
    <phoneticPr fontId="18"/>
  </si>
  <si>
    <t>567-0031</t>
    <phoneticPr fontId="18"/>
  </si>
  <si>
    <t>久原　典彦</t>
    <rPh sb="0" eb="1">
      <t>ヒサ</t>
    </rPh>
    <rPh sb="1" eb="2">
      <t>ハラ</t>
    </rPh>
    <rPh sb="3" eb="5">
      <t>ノリヒコ</t>
    </rPh>
    <phoneticPr fontId="18"/>
  </si>
  <si>
    <t>山下　和久</t>
    <rPh sb="0" eb="2">
      <t>ヤマシタ</t>
    </rPh>
    <rPh sb="3" eb="5">
      <t>カズヒサ</t>
    </rPh>
    <phoneticPr fontId="18"/>
  </si>
  <si>
    <t>567-0022</t>
    <phoneticPr fontId="2"/>
  </si>
  <si>
    <t>松山　雄太</t>
    <rPh sb="0" eb="2">
      <t>マツヤマ</t>
    </rPh>
    <rPh sb="3" eb="5">
      <t>ユウタ</t>
    </rPh>
    <phoneticPr fontId="2"/>
  </si>
  <si>
    <t>入金日</t>
    <rPh sb="0" eb="2">
      <t>ニュウキン</t>
    </rPh>
    <rPh sb="2" eb="3">
      <t>ビ</t>
    </rPh>
    <phoneticPr fontId="2"/>
  </si>
  <si>
    <t>申込日</t>
    <rPh sb="0" eb="2">
      <t>モウシコ</t>
    </rPh>
    <rPh sb="2" eb="3">
      <t>ビ</t>
    </rPh>
    <phoneticPr fontId="2"/>
  </si>
  <si>
    <t>種目</t>
    <rPh sb="0" eb="2">
      <t>シュモク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</si>
  <si>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</si>
  <si>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</si>
  <si>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三島町5-3</t>
  </si>
  <si>
    <t>枚方元町6-20-405</t>
  </si>
  <si>
    <t>春日3-14-16ｰ709</t>
  </si>
  <si>
    <t>東住吉区南田辺4-9-23</t>
  </si>
  <si>
    <t>辻子1-6-19-205</t>
  </si>
  <si>
    <t>東太田3-5-B-102</t>
  </si>
  <si>
    <t>東住吉区田辺6-2-4</t>
  </si>
  <si>
    <t>花園2丁目1-34-5</t>
    <rPh sb="3" eb="5">
      <t>チョウメ</t>
    </rPh>
    <phoneticPr fontId="18"/>
  </si>
  <si>
    <t>南花屋敷3-9-7-201</t>
  </si>
  <si>
    <t>平野区喜連西4-7-33-602</t>
  </si>
  <si>
    <t>打越町9-14</t>
  </si>
  <si>
    <t>中桜塚5-24-24-201</t>
  </si>
  <si>
    <t>中桜塚5-17-20-106</t>
  </si>
  <si>
    <t>鶏冠井町八ノ坪10-13</t>
    <rPh sb="4" eb="5">
      <t>ハチ</t>
    </rPh>
    <rPh sb="6" eb="7">
      <t>ツボ</t>
    </rPh>
    <phoneticPr fontId="18"/>
  </si>
  <si>
    <t>淀川区加島2-7-62</t>
  </si>
  <si>
    <t>垂水町2-5-7</t>
  </si>
  <si>
    <t>伏見区羽束師志水町138-32</t>
  </si>
  <si>
    <t>双葉町14-17　シャンピアコート茨木902号室</t>
    <rPh sb="17" eb="19">
      <t>イバラキ</t>
    </rPh>
    <rPh sb="22" eb="24">
      <t>ゴウシツ</t>
    </rPh>
    <phoneticPr fontId="18"/>
  </si>
  <si>
    <t>粟生間谷西1丁目6-8-304</t>
    <rPh sb="6" eb="8">
      <t>チョウメ</t>
    </rPh>
    <phoneticPr fontId="18"/>
  </si>
  <si>
    <t>山科区大宅早稲ノ内町52</t>
  </si>
  <si>
    <t>中登美ケ丘4-1-6-508</t>
  </si>
  <si>
    <t>山田西1丁目31番　B-1102</t>
    <rPh sb="4" eb="6">
      <t>チョウメ</t>
    </rPh>
    <rPh sb="8" eb="9">
      <t>バン</t>
    </rPh>
    <phoneticPr fontId="18"/>
  </si>
  <si>
    <t>岸部北5-7-14</t>
  </si>
  <si>
    <t>北区平野鳥居前町24-62</t>
  </si>
  <si>
    <t>伏見区深草中ノ島町16-17</t>
  </si>
  <si>
    <t>北区西天満6-8-10</t>
  </si>
  <si>
    <t>山田西1丁目33 ハイクレスト千里B-308</t>
    <rPh sb="4" eb="6">
      <t>チョウメ</t>
    </rPh>
    <phoneticPr fontId="18"/>
  </si>
  <si>
    <t>下阪本6-32-28</t>
  </si>
  <si>
    <t>伏見区深草谷口町70-46</t>
  </si>
  <si>
    <t>三島町2-1-615</t>
  </si>
  <si>
    <t>長野東26-63</t>
  </si>
  <si>
    <t>新千里西町2-22　1-402</t>
  </si>
  <si>
    <t>清水4-7-301</t>
  </si>
  <si>
    <t>東淀川区東淡路1-5-3-310</t>
  </si>
  <si>
    <t>北条町2丁目8-3</t>
    <rPh sb="4" eb="6">
      <t>チョウメ</t>
    </rPh>
    <phoneticPr fontId="2"/>
  </si>
  <si>
    <t>辻井4丁目7-7-2</t>
    <rPh sb="3" eb="5">
      <t>チョウメ</t>
    </rPh>
    <phoneticPr fontId="2"/>
  </si>
  <si>
    <t>須磨区高倉台7-7-2-2402</t>
  </si>
  <si>
    <t>都島区都島南通2-1-3-311</t>
  </si>
  <si>
    <t>南高浜町30-20</t>
  </si>
  <si>
    <t>住吉区万代東2丁目3-16-322</t>
    <rPh sb="7" eb="9">
      <t>チョウメ</t>
    </rPh>
    <phoneticPr fontId="18"/>
  </si>
  <si>
    <t>山田西1-33　A606</t>
  </si>
  <si>
    <t>左京区浄土寺西田町4-5</t>
  </si>
  <si>
    <t>琵琶台2-7-4</t>
  </si>
  <si>
    <t>住之江区西住之江1-3-2-318</t>
  </si>
  <si>
    <t>日之出町17-16</t>
    <rPh sb="0" eb="4">
      <t>ヒノデマチ</t>
    </rPh>
    <phoneticPr fontId="18"/>
  </si>
  <si>
    <t>中桜塚5-17-23-106</t>
  </si>
  <si>
    <t>長興寺南4丁目5-28　ハイツササベ208</t>
    <rPh sb="5" eb="7">
      <t>チョウメ</t>
    </rPh>
    <phoneticPr fontId="18"/>
  </si>
  <si>
    <t>新稲6-3-2　B-103</t>
  </si>
  <si>
    <t>長興寺南4-9-26-202</t>
  </si>
  <si>
    <t>内本町3-10-12</t>
  </si>
  <si>
    <t>水明台1-1-37</t>
  </si>
  <si>
    <t>清風荘1-14-1-201</t>
  </si>
  <si>
    <t>千里園2-3-7　マンション華201</t>
    <rPh sb="14" eb="15">
      <t>ハナ</t>
    </rPh>
    <phoneticPr fontId="18"/>
  </si>
  <si>
    <t>西緑丘3-11-5-503</t>
  </si>
  <si>
    <t>宮田町1丁目14-5</t>
    <rPh sb="4" eb="6">
      <t>チョウメ</t>
    </rPh>
    <phoneticPr fontId="18"/>
  </si>
  <si>
    <t>淀川区野中南1-8-27</t>
  </si>
  <si>
    <t>南春日丘3-5-12</t>
  </si>
  <si>
    <t>山田西1-31-D109</t>
  </si>
  <si>
    <t>岸部北5丁目32番12号</t>
    <rPh sb="4" eb="6">
      <t>チョウメ</t>
    </rPh>
    <rPh sb="8" eb="9">
      <t>バン</t>
    </rPh>
    <rPh sb="11" eb="12">
      <t>ゴウ</t>
    </rPh>
    <phoneticPr fontId="18"/>
  </si>
  <si>
    <t>南桜塚3-2-1-301</t>
  </si>
  <si>
    <t>山田東1丁目33番C-611号</t>
    <rPh sb="4" eb="6">
      <t>チョウメ</t>
    </rPh>
    <rPh sb="8" eb="9">
      <t>バン</t>
    </rPh>
    <rPh sb="14" eb="15">
      <t>ゴウ</t>
    </rPh>
    <phoneticPr fontId="18"/>
  </si>
  <si>
    <t>加茂3-3-31-3</t>
  </si>
  <si>
    <t>中央区備後町2-5-6-309</t>
  </si>
  <si>
    <t>今里南平尾20番地和心寮B311</t>
    <rPh sb="2" eb="3">
      <t>ミナミ</t>
    </rPh>
    <rPh sb="3" eb="5">
      <t>ヒラオ</t>
    </rPh>
    <rPh sb="7" eb="9">
      <t>バンチ</t>
    </rPh>
    <rPh sb="9" eb="10">
      <t>ワ</t>
    </rPh>
    <rPh sb="10" eb="11">
      <t>ココロ</t>
    </rPh>
    <rPh sb="11" eb="12">
      <t>リョウ</t>
    </rPh>
    <phoneticPr fontId="18"/>
  </si>
  <si>
    <t>西京区大枝沓掛町14-335</t>
  </si>
  <si>
    <t>伊加賀西町2-6-1504</t>
  </si>
  <si>
    <t>西の庄18-1-204</t>
  </si>
  <si>
    <t>新千里北町3丁目1-10-614</t>
    <rPh sb="6" eb="8">
      <t>チョウメ</t>
    </rPh>
    <phoneticPr fontId="18"/>
  </si>
  <si>
    <t>山田東4-18-D201</t>
  </si>
  <si>
    <t>穂積台9番628号</t>
    <rPh sb="4" eb="5">
      <t>バン</t>
    </rPh>
    <rPh sb="8" eb="9">
      <t>ゴウ</t>
    </rPh>
    <phoneticPr fontId="18"/>
  </si>
  <si>
    <t>大江2丁目15-8</t>
    <rPh sb="3" eb="5">
      <t>チョウメ</t>
    </rPh>
    <phoneticPr fontId="18"/>
  </si>
  <si>
    <t>住吉区苅田7-6-18　ｱｽﾞﾏﾊｲﾂ40E</t>
  </si>
  <si>
    <t>東住吉区田辺3丁目4-23</t>
    <rPh sb="7" eb="9">
      <t>チョウメ</t>
    </rPh>
    <phoneticPr fontId="18"/>
  </si>
  <si>
    <t>長野西17-11-809</t>
  </si>
  <si>
    <t>長興寺北3-4-31-201</t>
  </si>
  <si>
    <t>東神足2丁目16-1　プレジールK202</t>
    <rPh sb="4" eb="6">
      <t>チョウメ</t>
    </rPh>
    <phoneticPr fontId="18"/>
  </si>
  <si>
    <t>船場東3-2-35-1903</t>
  </si>
  <si>
    <t>尺谷2-7-413</t>
  </si>
  <si>
    <t>山手町4-6-7</t>
  </si>
  <si>
    <t>山田東2-36-6</t>
  </si>
  <si>
    <t>山手台6丁目4-23</t>
    <rPh sb="4" eb="6">
      <t>チョウメ</t>
    </rPh>
    <phoneticPr fontId="18"/>
  </si>
  <si>
    <t>五月が丘南14-22-601</t>
  </si>
  <si>
    <t>網野町網野929</t>
  </si>
  <si>
    <t>服部豊町1-2-16-101</t>
  </si>
  <si>
    <t>柴原町1-6-6</t>
  </si>
  <si>
    <t>男山金振24-23</t>
  </si>
  <si>
    <t>春日4-7-1　913</t>
  </si>
  <si>
    <t>稲2-2-26-203</t>
  </si>
  <si>
    <t>天神3丁目24-8</t>
    <rPh sb="3" eb="5">
      <t>チョウメ</t>
    </rPh>
    <phoneticPr fontId="18"/>
  </si>
  <si>
    <t>柴原町5-3-24-203</t>
  </si>
  <si>
    <t>出口町34-C4-801</t>
  </si>
  <si>
    <t>豊南町東3丁目3-14</t>
    <rPh sb="5" eb="7">
      <t>チョウメ</t>
    </rPh>
    <phoneticPr fontId="18"/>
  </si>
  <si>
    <t>別所本町10-1-705</t>
  </si>
  <si>
    <t>千里山西4-37-1-1409</t>
  </si>
  <si>
    <t>春日4-7-1-308</t>
  </si>
  <si>
    <t>南安威2-8-B14-508</t>
  </si>
  <si>
    <t>新芦屋下15-10-621</t>
  </si>
  <si>
    <t>千里山西4-39-C-302</t>
  </si>
  <si>
    <t>天王寺区味原町13-25-402</t>
  </si>
  <si>
    <t>福島区鷺洲3-1-8-403</t>
  </si>
  <si>
    <t>山手町4-24-15-501</t>
  </si>
  <si>
    <t>松塚14-5-206</t>
  </si>
  <si>
    <t>瓜生堂1-14-13-812</t>
  </si>
  <si>
    <t>右京区太秦森ケ前町18　メゾン太秦402</t>
    <rPh sb="15" eb="17">
      <t>ウズマサ</t>
    </rPh>
    <phoneticPr fontId="18"/>
  </si>
  <si>
    <t>早良区東入部1-33-11</t>
  </si>
  <si>
    <t>今里細塚16-15</t>
    <rPh sb="2" eb="3">
      <t>ホソ</t>
    </rPh>
    <rPh sb="3" eb="4">
      <t>ヅカ</t>
    </rPh>
    <phoneticPr fontId="18"/>
  </si>
  <si>
    <t>右京区嵯峨大覚寺門前六道町45-20</t>
  </si>
  <si>
    <t>原町2丁目34番3号</t>
    <rPh sb="3" eb="5">
      <t>チョウメ</t>
    </rPh>
    <rPh sb="7" eb="8">
      <t>バン</t>
    </rPh>
    <rPh sb="9" eb="10">
      <t>ゴウ</t>
    </rPh>
    <phoneticPr fontId="18"/>
  </si>
  <si>
    <t>岡町4-1-605</t>
  </si>
  <si>
    <t>門真市</t>
  </si>
  <si>
    <t>交野市</t>
  </si>
  <si>
    <t>向日市</t>
  </si>
  <si>
    <t>八幡市</t>
  </si>
  <si>
    <t>奈良市</t>
  </si>
  <si>
    <t>奈良市</t>
    <phoneticPr fontId="2"/>
  </si>
  <si>
    <t>大津市</t>
    <phoneticPr fontId="2"/>
  </si>
  <si>
    <t>大和高田市</t>
    <phoneticPr fontId="18"/>
  </si>
  <si>
    <t>大津市</t>
    <phoneticPr fontId="18"/>
  </si>
  <si>
    <t>福岡市</t>
    <phoneticPr fontId="2"/>
  </si>
  <si>
    <t>Ｂ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</si>
  <si>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</si>
  <si>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</si>
  <si>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</si>
  <si>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</si>
  <si>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</si>
  <si>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</si>
  <si>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</si>
  <si>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</si>
  <si>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部別：</t>
    <rPh sb="0" eb="2">
      <t>ブベツ</t>
    </rPh>
    <phoneticPr fontId="2"/>
  </si>
  <si>
    <t>部別内順位：</t>
    <rPh sb="0" eb="2">
      <t>ブベツ</t>
    </rPh>
    <rPh sb="2" eb="3">
      <t>ナイ</t>
    </rPh>
    <rPh sb="3" eb="5">
      <t>ジュンイ</t>
    </rPh>
    <phoneticPr fontId="2"/>
  </si>
  <si>
    <t>距離</t>
    <rPh sb="0" eb="2">
      <t>キョリ</t>
    </rPh>
    <phoneticPr fontId="2"/>
  </si>
  <si>
    <t>距離：</t>
    <rPh sb="0" eb="2">
      <t>キョリ</t>
    </rPh>
    <phoneticPr fontId="2"/>
  </si>
  <si>
    <t>Kｍ</t>
    <phoneticPr fontId="2"/>
  </si>
  <si>
    <t>距離</t>
    <rPh sb="0" eb="2">
      <t>キョリ</t>
    </rPh>
    <phoneticPr fontId="2"/>
  </si>
  <si>
    <t>女</t>
    <rPh sb="0" eb="1">
      <t>オンナ</t>
    </rPh>
    <phoneticPr fontId="20"/>
  </si>
  <si>
    <t>主原 共子</t>
    <rPh sb="0" eb="1">
      <t>シュ</t>
    </rPh>
    <rPh sb="1" eb="2">
      <t>ハラ</t>
    </rPh>
    <rPh sb="3" eb="5">
      <t>トモコ</t>
    </rPh>
    <phoneticPr fontId="20"/>
  </si>
  <si>
    <t>H</t>
    <phoneticPr fontId="18"/>
  </si>
  <si>
    <t>下野 歩実</t>
    <rPh sb="0" eb="2">
      <t>シモノ</t>
    </rPh>
    <rPh sb="3" eb="5">
      <t>アユミ</t>
    </rPh>
    <phoneticPr fontId="20"/>
  </si>
  <si>
    <t>下野 喜代美</t>
    <rPh sb="0" eb="2">
      <t>シモノ</t>
    </rPh>
    <rPh sb="3" eb="6">
      <t>キヨミ</t>
    </rPh>
    <phoneticPr fontId="20"/>
  </si>
  <si>
    <t>小澤 真美</t>
    <rPh sb="0" eb="2">
      <t>オザワ</t>
    </rPh>
    <rPh sb="3" eb="5">
      <t>マミ</t>
    </rPh>
    <phoneticPr fontId="20"/>
  </si>
  <si>
    <t>小林 千鶴</t>
    <phoneticPr fontId="18"/>
  </si>
  <si>
    <t>江間 美才子</t>
    <phoneticPr fontId="18"/>
  </si>
  <si>
    <t>増田 慎子</t>
    <phoneticPr fontId="18"/>
  </si>
  <si>
    <t>細口 実世</t>
    <phoneticPr fontId="18"/>
  </si>
  <si>
    <t>山下 和美</t>
    <phoneticPr fontId="18"/>
  </si>
  <si>
    <t>近松 沙也加</t>
    <phoneticPr fontId="18"/>
  </si>
  <si>
    <t>山崎 里香</t>
    <phoneticPr fontId="18"/>
  </si>
  <si>
    <t>吉田 美樹</t>
    <phoneticPr fontId="18"/>
  </si>
  <si>
    <t>主原 昭</t>
    <rPh sb="0" eb="1">
      <t>シュ</t>
    </rPh>
    <rPh sb="1" eb="2">
      <t>ハラ</t>
    </rPh>
    <rPh sb="3" eb="4">
      <t>アキラ</t>
    </rPh>
    <phoneticPr fontId="20"/>
  </si>
  <si>
    <t>G</t>
    <phoneticPr fontId="18"/>
  </si>
  <si>
    <t>下野 秀朗</t>
    <rPh sb="0" eb="2">
      <t>シモノ</t>
    </rPh>
    <rPh sb="3" eb="4">
      <t>ヒデ</t>
    </rPh>
    <rPh sb="4" eb="5">
      <t>ロウ</t>
    </rPh>
    <phoneticPr fontId="20"/>
  </si>
  <si>
    <t>濱中 亨</t>
    <rPh sb="0" eb="2">
      <t>ハマナカ</t>
    </rPh>
    <rPh sb="3" eb="4">
      <t>トオル</t>
    </rPh>
    <phoneticPr fontId="20"/>
  </si>
  <si>
    <t>四井 裕</t>
    <phoneticPr fontId="18"/>
  </si>
  <si>
    <t>高橋 保幸</t>
    <phoneticPr fontId="18"/>
  </si>
  <si>
    <t>亀岡 正治</t>
    <phoneticPr fontId="18"/>
  </si>
  <si>
    <t>堀田 進也</t>
    <phoneticPr fontId="18"/>
  </si>
  <si>
    <t>角井 宏司</t>
    <phoneticPr fontId="18"/>
  </si>
  <si>
    <t>榎 克己</t>
    <phoneticPr fontId="18"/>
  </si>
  <si>
    <t>吉田 廉</t>
    <phoneticPr fontId="18"/>
  </si>
  <si>
    <t>藤田 謙治</t>
    <phoneticPr fontId="18"/>
  </si>
  <si>
    <t>八木 正俊</t>
    <phoneticPr fontId="18"/>
  </si>
  <si>
    <t>鳥井 栄造</t>
    <phoneticPr fontId="18"/>
  </si>
  <si>
    <t>山本 輝誉士</t>
    <phoneticPr fontId="18"/>
  </si>
  <si>
    <t>上田 宏則</t>
    <phoneticPr fontId="18"/>
  </si>
  <si>
    <t>西内 敏郎</t>
    <phoneticPr fontId="18"/>
  </si>
  <si>
    <t>三宅 文彦</t>
    <phoneticPr fontId="18"/>
  </si>
  <si>
    <t>大西 勇</t>
    <phoneticPr fontId="18"/>
  </si>
  <si>
    <t>久野 康夫</t>
    <phoneticPr fontId="18"/>
  </si>
  <si>
    <t>生駒 一男</t>
    <phoneticPr fontId="18"/>
  </si>
  <si>
    <t>加賀 友規</t>
    <phoneticPr fontId="18"/>
  </si>
  <si>
    <t>野瀬 義明</t>
    <phoneticPr fontId="18"/>
  </si>
  <si>
    <t>F</t>
    <phoneticPr fontId="18"/>
  </si>
  <si>
    <t>栗本 泰博</t>
    <rPh sb="0" eb="2">
      <t>クリモト</t>
    </rPh>
    <rPh sb="3" eb="5">
      <t>ヤスヒロ</t>
    </rPh>
    <phoneticPr fontId="20"/>
  </si>
  <si>
    <t>平池 宏至</t>
    <rPh sb="0" eb="2">
      <t>ヒライケ</t>
    </rPh>
    <rPh sb="3" eb="4">
      <t>ヒロシ</t>
    </rPh>
    <rPh sb="4" eb="5">
      <t>イタ</t>
    </rPh>
    <phoneticPr fontId="20"/>
  </si>
  <si>
    <t>中村 亮介</t>
    <phoneticPr fontId="18"/>
  </si>
  <si>
    <t>山中 英信</t>
    <phoneticPr fontId="18"/>
  </si>
  <si>
    <t>山口 明裕</t>
    <rPh sb="0" eb="2">
      <t>ヤマグチ</t>
    </rPh>
    <rPh sb="3" eb="4">
      <t>メイ</t>
    </rPh>
    <rPh sb="4" eb="5">
      <t>ユウ</t>
    </rPh>
    <phoneticPr fontId="20"/>
  </si>
  <si>
    <t>宇戸 和秋</t>
    <phoneticPr fontId="18"/>
  </si>
  <si>
    <t>津村 寛一</t>
    <phoneticPr fontId="18"/>
  </si>
  <si>
    <t>谷木 祐介</t>
    <phoneticPr fontId="18"/>
  </si>
  <si>
    <t>佐賀 正樹</t>
    <phoneticPr fontId="18"/>
  </si>
  <si>
    <t>澤田 直己</t>
    <phoneticPr fontId="18"/>
  </si>
  <si>
    <t>中川 亮平</t>
    <phoneticPr fontId="18"/>
  </si>
  <si>
    <t>西村 素彦</t>
    <phoneticPr fontId="18"/>
  </si>
  <si>
    <t>塩山 章</t>
    <phoneticPr fontId="18"/>
  </si>
  <si>
    <t>近藤 祐史</t>
    <phoneticPr fontId="18"/>
  </si>
  <si>
    <t>川野 俊和</t>
    <phoneticPr fontId="18"/>
  </si>
  <si>
    <t>新庄 亮太</t>
    <phoneticPr fontId="18"/>
  </si>
  <si>
    <t>山本 勝也</t>
    <phoneticPr fontId="18"/>
  </si>
  <si>
    <t>田中 裕</t>
    <phoneticPr fontId="18"/>
  </si>
  <si>
    <t>西村 学</t>
    <phoneticPr fontId="18"/>
  </si>
  <si>
    <t>榎本 建</t>
    <phoneticPr fontId="18"/>
  </si>
  <si>
    <t>山下 恵美子</t>
    <phoneticPr fontId="18"/>
  </si>
  <si>
    <t>E</t>
    <phoneticPr fontId="2"/>
  </si>
  <si>
    <t>高松 裕子</t>
    <phoneticPr fontId="18"/>
  </si>
  <si>
    <t>大野 悦子</t>
    <phoneticPr fontId="18"/>
  </si>
  <si>
    <t>大田 恭子</t>
    <phoneticPr fontId="18"/>
  </si>
  <si>
    <t>岡井 ゆかり</t>
    <phoneticPr fontId="18"/>
  </si>
  <si>
    <t>池田 美和子</t>
    <phoneticPr fontId="18"/>
  </si>
  <si>
    <t>柚田 多賀子</t>
    <phoneticPr fontId="18"/>
  </si>
  <si>
    <t>小坂 正美</t>
    <phoneticPr fontId="18"/>
  </si>
  <si>
    <t>D</t>
    <phoneticPr fontId="18"/>
  </si>
  <si>
    <t>松村 結香</t>
    <phoneticPr fontId="18"/>
  </si>
  <si>
    <t>柚田 菜々香</t>
    <phoneticPr fontId="18"/>
  </si>
  <si>
    <t>男</t>
    <rPh sb="0" eb="1">
      <t>オトコ</t>
    </rPh>
    <phoneticPr fontId="20"/>
  </si>
  <si>
    <t>平川 勝三</t>
    <phoneticPr fontId="18"/>
  </si>
  <si>
    <t>C</t>
    <phoneticPr fontId="2"/>
  </si>
  <si>
    <t>森本 豊和</t>
    <phoneticPr fontId="18"/>
  </si>
  <si>
    <t>中本 勇雄</t>
    <phoneticPr fontId="18"/>
  </si>
  <si>
    <t>谷口 公一</t>
    <phoneticPr fontId="18"/>
  </si>
  <si>
    <t>森下 三知男</t>
    <phoneticPr fontId="18"/>
  </si>
  <si>
    <t>風間 務</t>
    <phoneticPr fontId="18"/>
  </si>
  <si>
    <t>池田 昭</t>
    <phoneticPr fontId="18"/>
  </si>
  <si>
    <t>足立 正登</t>
    <phoneticPr fontId="18"/>
  </si>
  <si>
    <t>松本 一之</t>
    <phoneticPr fontId="18"/>
  </si>
  <si>
    <t>林 晴夫</t>
    <phoneticPr fontId="18"/>
  </si>
  <si>
    <t>薮内 勇</t>
    <phoneticPr fontId="18"/>
  </si>
  <si>
    <t>Ｂ</t>
    <phoneticPr fontId="2"/>
  </si>
  <si>
    <t>福原 利人</t>
    <rPh sb="0" eb="2">
      <t>フクハラ</t>
    </rPh>
    <rPh sb="3" eb="5">
      <t>トシヒト</t>
    </rPh>
    <phoneticPr fontId="20"/>
  </si>
  <si>
    <t>檀原 幹彦</t>
    <rPh sb="0" eb="1">
      <t>ダン</t>
    </rPh>
    <rPh sb="1" eb="2">
      <t>ハラ</t>
    </rPh>
    <rPh sb="3" eb="5">
      <t>ミキヒコ</t>
    </rPh>
    <phoneticPr fontId="18"/>
  </si>
  <si>
    <t>櫻井 浩二</t>
    <rPh sb="0" eb="1">
      <t>サクラ</t>
    </rPh>
    <phoneticPr fontId="20"/>
  </si>
  <si>
    <t>河原 健</t>
    <rPh sb="3" eb="4">
      <t>ケン</t>
    </rPh>
    <phoneticPr fontId="20"/>
  </si>
  <si>
    <t>北田 治之</t>
    <phoneticPr fontId="18"/>
  </si>
  <si>
    <t>梶原 繁見</t>
    <phoneticPr fontId="18"/>
  </si>
  <si>
    <t>村田 克也</t>
    <phoneticPr fontId="18"/>
  </si>
  <si>
    <t>青木 聡</t>
    <phoneticPr fontId="18"/>
  </si>
  <si>
    <t>井上 武男</t>
    <phoneticPr fontId="18"/>
  </si>
  <si>
    <t>内田 稔</t>
    <phoneticPr fontId="18"/>
  </si>
  <si>
    <t>南藤 宏和</t>
    <phoneticPr fontId="18"/>
  </si>
  <si>
    <t>木下 誠</t>
    <phoneticPr fontId="18"/>
  </si>
  <si>
    <t>若林 勇夫</t>
    <phoneticPr fontId="18"/>
  </si>
  <si>
    <t>島谷 忠幸</t>
    <phoneticPr fontId="18"/>
  </si>
  <si>
    <t>松岡 敏郁</t>
    <phoneticPr fontId="18"/>
  </si>
  <si>
    <t>柚田 雅郁</t>
    <phoneticPr fontId="18"/>
  </si>
  <si>
    <t>川越 史郎</t>
    <phoneticPr fontId="20"/>
  </si>
  <si>
    <t>A</t>
    <phoneticPr fontId="2"/>
  </si>
  <si>
    <t>西田 知洋</t>
    <rPh sb="0" eb="2">
      <t>ニシダ</t>
    </rPh>
    <rPh sb="3" eb="5">
      <t>トモヒロ</t>
    </rPh>
    <phoneticPr fontId="20"/>
  </si>
  <si>
    <t>福田 暁人</t>
    <rPh sb="0" eb="2">
      <t>フクダ</t>
    </rPh>
    <rPh sb="3" eb="4">
      <t>アカツキ</t>
    </rPh>
    <rPh sb="4" eb="5">
      <t>ヒト</t>
    </rPh>
    <phoneticPr fontId="20"/>
  </si>
  <si>
    <t>中本 勝彦</t>
    <rPh sb="3" eb="5">
      <t>カツヒコ</t>
    </rPh>
    <phoneticPr fontId="20"/>
  </si>
  <si>
    <t>松山 雄太</t>
    <phoneticPr fontId="18"/>
  </si>
  <si>
    <t>松井 宏典</t>
  </si>
  <si>
    <t>松村 灯真</t>
  </si>
  <si>
    <t>松村 啓史</t>
    <phoneticPr fontId="18"/>
  </si>
  <si>
    <t>堺市</t>
  </si>
  <si>
    <t>相生市</t>
  </si>
  <si>
    <t>守口市</t>
  </si>
  <si>
    <t>亀岡市</t>
  </si>
  <si>
    <t>和歌山市</t>
  </si>
  <si>
    <t>摂津市</t>
  </si>
  <si>
    <t>尼崎市</t>
  </si>
  <si>
    <t>乙訓郡</t>
  </si>
  <si>
    <t>松村 啓史</t>
  </si>
  <si>
    <t>松山 雄太</t>
  </si>
  <si>
    <t>川越 史郎</t>
  </si>
  <si>
    <t>柚田 雅郁</t>
  </si>
  <si>
    <t>松岡 敏郁</t>
  </si>
  <si>
    <t>島谷 忠幸</t>
  </si>
  <si>
    <t>若林 勇夫</t>
  </si>
  <si>
    <t>木下 誠</t>
  </si>
  <si>
    <t>南藤 宏和</t>
  </si>
  <si>
    <t>内田 稔</t>
  </si>
  <si>
    <t>井上 武男</t>
  </si>
  <si>
    <t>青木 聡</t>
  </si>
  <si>
    <t>村田 克也</t>
  </si>
  <si>
    <t>梶原 繁見</t>
  </si>
  <si>
    <t>北田 治之</t>
  </si>
  <si>
    <t>薮内 勇</t>
  </si>
  <si>
    <t>林 晴夫</t>
  </si>
  <si>
    <t>松本 一之</t>
  </si>
  <si>
    <t>足立 正登</t>
  </si>
  <si>
    <t>池田 昭</t>
  </si>
  <si>
    <t>風間 務</t>
  </si>
  <si>
    <t>森下 三知男</t>
  </si>
  <si>
    <t>谷口 公一</t>
  </si>
  <si>
    <t>中本 勇雄</t>
  </si>
  <si>
    <t>森本 豊和</t>
  </si>
  <si>
    <t>平川 勝三</t>
  </si>
  <si>
    <t>柚田 菜々香</t>
  </si>
  <si>
    <t>松村 結香</t>
  </si>
  <si>
    <t>小坂 正美</t>
  </si>
  <si>
    <t>柚田 多賀子</t>
  </si>
  <si>
    <t>池田 美和子</t>
  </si>
  <si>
    <t>岡井 ゆかり</t>
  </si>
  <si>
    <t>大田 恭子</t>
  </si>
  <si>
    <t>大野 悦子</t>
  </si>
  <si>
    <t>高松 裕子</t>
  </si>
  <si>
    <t>山下 恵美子</t>
  </si>
  <si>
    <t>榎本 建</t>
  </si>
  <si>
    <t>西村 学</t>
  </si>
  <si>
    <t>田中 裕</t>
  </si>
  <si>
    <t>山本 勝也</t>
  </si>
  <si>
    <t>新庄 亮太</t>
  </si>
  <si>
    <t>川野 俊和</t>
  </si>
  <si>
    <t>近藤 祐史</t>
  </si>
  <si>
    <t>塩山 章</t>
  </si>
  <si>
    <t>西村 素彦</t>
  </si>
  <si>
    <t>中川 亮平</t>
  </si>
  <si>
    <t>澤田 直己</t>
  </si>
  <si>
    <t>佐賀 正樹</t>
  </si>
  <si>
    <t>谷木 祐介</t>
  </si>
  <si>
    <t>津村 寛一</t>
  </si>
  <si>
    <t>宇戸 和秋</t>
  </si>
  <si>
    <t>山中 英信</t>
  </si>
  <si>
    <t>中村 亮介</t>
  </si>
  <si>
    <t>野瀬 義明</t>
  </si>
  <si>
    <t>加賀 友規</t>
  </si>
  <si>
    <t>生駒 一男</t>
  </si>
  <si>
    <t>久野 康夫</t>
  </si>
  <si>
    <t>大西 勇</t>
  </si>
  <si>
    <t>三宅 文彦</t>
  </si>
  <si>
    <t>西内 敏郎</t>
  </si>
  <si>
    <t>上田 宏則</t>
  </si>
  <si>
    <t>山本 輝誉士</t>
  </si>
  <si>
    <t>鳥井 栄造</t>
  </si>
  <si>
    <t>八木 正俊</t>
  </si>
  <si>
    <t>藤田 謙治</t>
  </si>
  <si>
    <t>吉田 廉</t>
  </si>
  <si>
    <t>榎 克己</t>
  </si>
  <si>
    <t>角井 宏司</t>
  </si>
  <si>
    <t>堀田 進也</t>
  </si>
  <si>
    <t>亀岡 正治</t>
  </si>
  <si>
    <t>高橋 保幸</t>
  </si>
  <si>
    <t>四井 裕</t>
  </si>
  <si>
    <t>吉田 美樹</t>
  </si>
  <si>
    <t>山崎 里香</t>
  </si>
  <si>
    <t>近松 沙也加</t>
  </si>
  <si>
    <t>山下 和美</t>
  </si>
  <si>
    <t>細口 実世</t>
  </si>
  <si>
    <t>増田 慎子</t>
  </si>
  <si>
    <t>江間 美才子</t>
  </si>
  <si>
    <t>小林 千鶴</t>
  </si>
  <si>
    <t>海南市</t>
  </si>
  <si>
    <t>川辺郡</t>
  </si>
  <si>
    <r>
      <t>①掲示&amp;名簿</t>
    </r>
    <r>
      <rPr>
        <b/>
        <sz val="11"/>
        <color indexed="12"/>
        <rFont val="Meiryo UI"/>
        <family val="3"/>
        <charset val="128"/>
      </rPr>
      <t>（事前準備）</t>
    </r>
    <rPh sb="1" eb="3">
      <t>ケイジ</t>
    </rPh>
    <rPh sb="4" eb="6">
      <t>メイボ</t>
    </rPh>
    <rPh sb="7" eb="9">
      <t>ジゼン</t>
    </rPh>
    <rPh sb="9" eb="11">
      <t>ジュンビ</t>
    </rPh>
    <phoneticPr fontId="2"/>
  </si>
  <si>
    <r>
      <t>②速記</t>
    </r>
    <r>
      <rPr>
        <b/>
        <sz val="11"/>
        <color indexed="12"/>
        <rFont val="Meiryo UI"/>
        <family val="3"/>
        <charset val="128"/>
      </rPr>
      <t>（当日入力）</t>
    </r>
    <rPh sb="1" eb="3">
      <t>ソッキ</t>
    </rPh>
    <rPh sb="4" eb="6">
      <t>トウジツ</t>
    </rPh>
    <rPh sb="6" eb="8">
      <t>ニュウリョク</t>
    </rPh>
    <phoneticPr fontId="2"/>
  </si>
  <si>
    <r>
      <t>ゴールした順</t>
    </r>
    <r>
      <rPr>
        <b/>
        <sz val="11"/>
        <rFont val="Meiryo UI"/>
        <family val="3"/>
        <charset val="128"/>
      </rPr>
      <t>にゼッケン番号とタイムを入力</t>
    </r>
    <rPh sb="5" eb="6">
      <t>ジュン</t>
    </rPh>
    <rPh sb="11" eb="13">
      <t>バンゴウ</t>
    </rPh>
    <rPh sb="18" eb="20">
      <t>ニュウリョク</t>
    </rPh>
    <phoneticPr fontId="2"/>
  </si>
  <si>
    <t>第44回　万博吹田カメの子マラソン大会</t>
    <rPh sb="0" eb="1">
      <t>ダイ</t>
    </rPh>
    <rPh sb="3" eb="4">
      <t>カイ</t>
    </rPh>
    <rPh sb="5" eb="7">
      <t>バンパク</t>
    </rPh>
    <rPh sb="7" eb="9">
      <t>スイタ</t>
    </rPh>
    <rPh sb="12" eb="13">
      <t>コ</t>
    </rPh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</si>
</sst>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mm&quot;分&quot;ss&quot;秒&quot;"/>
    <numFmt numFmtId="178" formatCode="yyyy&quot;年&quot;m&quot;月&quot;d&quot;日&quot;;@"/>
    <numFmt numFmtId="179" formatCode="h&quot;時間 &quot;mm&quot;分 &quot;ss&quot;秒&quot;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36"/>
      <name val="AR P丸ゴシック体E"/>
      <family val="3"/>
      <charset val="128"/>
    </font>
    <font>
      <sz val="11"/>
      <name val="AR P丸ゴシック体E"/>
      <family val="3"/>
      <charset val="128"/>
    </font>
    <font>
      <sz val="26"/>
      <name val="AR P丸ゴシック体E"/>
      <family val="3"/>
      <charset val="128"/>
    </font>
    <font>
      <sz val="18"/>
      <name val="AR P丸ゴシック体E"/>
      <family val="3"/>
      <charset val="128"/>
    </font>
    <font>
      <sz val="20"/>
      <name val="AR P丸ゴシック体E"/>
      <family val="3"/>
      <charset val="128"/>
    </font>
    <font>
      <sz val="22"/>
      <name val="AR P丸ゴシック体E"/>
      <family val="3"/>
      <charset val="128"/>
    </font>
    <font>
      <sz val="11"/>
      <color theme="1" tint="4.9989318521683403E-2"/>
      <name val="AR P丸ゴシック体E"/>
      <family val="3"/>
      <charset val="128"/>
    </font>
    <font>
      <sz val="26"/>
      <color theme="1" tint="4.9989318521683403E-2"/>
      <name val="AR P丸ゴシック体E"/>
      <family val="3"/>
      <charset val="128"/>
    </font>
    <font>
      <sz val="18"/>
      <color theme="1" tint="4.9989318521683403E-2"/>
      <name val="AR P丸ゴシック体E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36"/>
      <name val="Meiryo UI"/>
      <family val="3"/>
      <charset val="128"/>
    </font>
    <font>
      <b/>
      <sz val="11"/>
      <color indexed="1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9"/>
      <color theme="1"/>
      <name val="Meiryo UI"/>
      <family val="3"/>
      <charset val="128"/>
    </font>
    <font>
      <sz val="2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8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7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4" borderId="4" xfId="0" applyFont="1" applyFill="1" applyBorder="1" applyAlignment="1">
      <alignment horizontal="center" vertical="center"/>
    </xf>
    <xf numFmtId="0" fontId="0" fillId="0" borderId="5" xfId="0" pivotButton="1" applyBorder="1"/>
    <xf numFmtId="0" fontId="0" fillId="0" borderId="6" xfId="0" applyBorder="1"/>
    <xf numFmtId="0" fontId="0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31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center"/>
    </xf>
    <xf numFmtId="0" fontId="9" fillId="0" borderId="0" xfId="0" applyFont="1" applyBorder="1"/>
    <xf numFmtId="0" fontId="9" fillId="0" borderId="16" xfId="0" applyFont="1" applyBorder="1"/>
    <xf numFmtId="0" fontId="10" fillId="0" borderId="17" xfId="0" applyFont="1" applyBorder="1"/>
    <xf numFmtId="0" fontId="9" fillId="0" borderId="17" xfId="0" applyFont="1" applyBorder="1"/>
    <xf numFmtId="31" fontId="11" fillId="0" borderId="17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 vertical="center"/>
    </xf>
    <xf numFmtId="0" fontId="9" fillId="0" borderId="19" xfId="0" applyFont="1" applyBorder="1"/>
    <xf numFmtId="0" fontId="9" fillId="0" borderId="2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7" xfId="0" applyFont="1" applyBorder="1" applyAlignment="1"/>
    <xf numFmtId="0" fontId="9" fillId="0" borderId="21" xfId="0" applyFont="1" applyBorder="1"/>
    <xf numFmtId="0" fontId="9" fillId="0" borderId="7" xfId="0" applyFont="1" applyBorder="1"/>
    <xf numFmtId="0" fontId="9" fillId="0" borderId="22" xfId="0" applyFont="1" applyBorder="1"/>
    <xf numFmtId="0" fontId="8" fillId="0" borderId="0" xfId="0" applyFont="1" applyAlignment="1">
      <alignment horizontal="center"/>
    </xf>
    <xf numFmtId="0" fontId="0" fillId="0" borderId="3" xfId="0" applyBorder="1"/>
    <xf numFmtId="0" fontId="14" fillId="0" borderId="0" xfId="0" applyFont="1" applyBorder="1"/>
    <xf numFmtId="0" fontId="15" fillId="0" borderId="0" xfId="0" applyFont="1" applyBorder="1"/>
    <xf numFmtId="176" fontId="16" fillId="8" borderId="0" xfId="0" applyNumberFormat="1" applyFont="1" applyFill="1" applyBorder="1" applyAlignment="1">
      <alignment horizontal="right"/>
    </xf>
    <xf numFmtId="0" fontId="14" fillId="8" borderId="0" xfId="0" applyFont="1" applyFill="1" applyBorder="1"/>
    <xf numFmtId="49" fontId="16" fillId="8" borderId="0" xfId="0" applyNumberFormat="1" applyFont="1" applyFill="1" applyBorder="1" applyAlignment="1">
      <alignment horizontal="right" vertical="center"/>
    </xf>
    <xf numFmtId="0" fontId="14" fillId="0" borderId="0" xfId="0" applyFont="1"/>
    <xf numFmtId="49" fontId="11" fillId="0" borderId="1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49" fontId="11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49" fontId="11" fillId="0" borderId="23" xfId="0" applyNumberFormat="1" applyFont="1" applyFill="1" applyBorder="1" applyAlignment="1">
      <alignment horizontal="right" vertical="center"/>
    </xf>
    <xf numFmtId="0" fontId="9" fillId="0" borderId="23" xfId="0" applyFont="1" applyFill="1" applyBorder="1"/>
    <xf numFmtId="0" fontId="0" fillId="0" borderId="33" xfId="0" applyBorder="1"/>
    <xf numFmtId="0" fontId="17" fillId="6" borderId="0" xfId="2" applyFill="1"/>
    <xf numFmtId="0" fontId="17" fillId="6" borderId="0" xfId="2" applyFill="1" applyAlignment="1">
      <alignment horizontal="center"/>
    </xf>
    <xf numFmtId="56" fontId="17" fillId="0" borderId="1" xfId="2" applyNumberFormat="1" applyFill="1" applyBorder="1"/>
    <xf numFmtId="0" fontId="17" fillId="0" borderId="1" xfId="2" applyFill="1" applyBorder="1" applyAlignment="1">
      <alignment horizontal="center"/>
    </xf>
    <xf numFmtId="0" fontId="17" fillId="0" borderId="1" xfId="2" applyFill="1" applyBorder="1"/>
    <xf numFmtId="0" fontId="17" fillId="6" borderId="1" xfId="2" applyFill="1" applyBorder="1"/>
    <xf numFmtId="0" fontId="17" fillId="6" borderId="1" xfId="2" applyFill="1" applyBorder="1" applyAlignment="1">
      <alignment horizontal="center"/>
    </xf>
    <xf numFmtId="0" fontId="17" fillId="10" borderId="1" xfId="2" applyFill="1" applyBorder="1" applyAlignment="1">
      <alignment horizontal="center"/>
    </xf>
    <xf numFmtId="0" fontId="17" fillId="10" borderId="1" xfId="2" applyFill="1" applyBorder="1"/>
    <xf numFmtId="56" fontId="17" fillId="0" borderId="1" xfId="2" quotePrefix="1" applyNumberFormat="1" applyFill="1" applyBorder="1"/>
    <xf numFmtId="0" fontId="19" fillId="6" borderId="1" xfId="2" applyFont="1" applyFill="1" applyBorder="1"/>
    <xf numFmtId="0" fontId="17" fillId="11" borderId="1" xfId="2" applyFill="1" applyBorder="1" applyAlignment="1">
      <alignment horizontal="center"/>
    </xf>
    <xf numFmtId="0" fontId="17" fillId="11" borderId="1" xfId="2" applyFill="1" applyBorder="1"/>
    <xf numFmtId="21" fontId="22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176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176" fontId="23" fillId="0" borderId="1" xfId="0" applyNumberFormat="1" applyFont="1" applyBorder="1" applyAlignment="1" applyProtection="1">
      <alignment vertical="center"/>
      <protection locked="0"/>
    </xf>
    <xf numFmtId="21" fontId="23" fillId="3" borderId="1" xfId="0" applyNumberFormat="1" applyFont="1" applyFill="1" applyBorder="1" applyAlignment="1" applyProtection="1">
      <alignment vertical="center"/>
    </xf>
    <xf numFmtId="0" fontId="23" fillId="3" borderId="1" xfId="0" applyFont="1" applyFill="1" applyBorder="1" applyAlignment="1" applyProtection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21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/>
    <xf numFmtId="0" fontId="23" fillId="0" borderId="1" xfId="0" applyFont="1" applyBorder="1" applyAlignment="1" applyProtection="1">
      <alignment horizontal="center"/>
      <protection locked="0"/>
    </xf>
    <xf numFmtId="0" fontId="23" fillId="6" borderId="1" xfId="0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179" fontId="23" fillId="0" borderId="1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4" fillId="6" borderId="0" xfId="2" applyFont="1" applyFill="1"/>
    <xf numFmtId="0" fontId="23" fillId="0" borderId="10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6" borderId="9" xfId="0" applyFont="1" applyFill="1" applyBorder="1" applyAlignment="1" applyProtection="1">
      <alignment horizontal="center"/>
      <protection locked="0"/>
    </xf>
    <xf numFmtId="0" fontId="23" fillId="0" borderId="9" xfId="1" applyFont="1" applyFill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3" fillId="0" borderId="25" xfId="1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6" borderId="35" xfId="0" applyFont="1" applyFill="1" applyBorder="1" applyAlignment="1" applyProtection="1">
      <alignment horizontal="center"/>
      <protection locked="0"/>
    </xf>
    <xf numFmtId="0" fontId="23" fillId="0" borderId="35" xfId="1" applyFont="1" applyFill="1" applyBorder="1" applyAlignment="1" applyProtection="1">
      <alignment horizontal="center" vertical="center"/>
      <protection locked="0"/>
    </xf>
    <xf numFmtId="179" fontId="23" fillId="0" borderId="35" xfId="0" applyNumberFormat="1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27" xfId="0" applyFont="1" applyBorder="1"/>
    <xf numFmtId="0" fontId="23" fillId="0" borderId="15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6" borderId="14" xfId="0" applyFont="1" applyFill="1" applyBorder="1" applyAlignment="1" applyProtection="1">
      <alignment horizontal="center"/>
      <protection locked="0"/>
    </xf>
    <xf numFmtId="0" fontId="23" fillId="0" borderId="14" xfId="1" applyFont="1" applyFill="1" applyBorder="1" applyAlignment="1" applyProtection="1">
      <alignment horizontal="center" vertical="center"/>
      <protection locked="0"/>
    </xf>
    <xf numFmtId="179" fontId="23" fillId="0" borderId="14" xfId="0" applyNumberFormat="1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29" xfId="0" applyFont="1" applyBorder="1"/>
    <xf numFmtId="0" fontId="23" fillId="0" borderId="31" xfId="0" applyFont="1" applyBorder="1"/>
    <xf numFmtId="0" fontId="23" fillId="0" borderId="0" xfId="0" applyFont="1" applyAlignment="1"/>
    <xf numFmtId="0" fontId="23" fillId="0" borderId="0" xfId="0" applyFont="1" applyBorder="1"/>
    <xf numFmtId="31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 vertical="center"/>
    </xf>
    <xf numFmtId="0" fontId="23" fillId="0" borderId="16" xfId="0" applyFont="1" applyBorder="1"/>
    <xf numFmtId="0" fontId="23" fillId="0" borderId="17" xfId="0" applyFont="1" applyBorder="1"/>
    <xf numFmtId="31" fontId="23" fillId="0" borderId="17" xfId="0" applyNumberFormat="1" applyFont="1" applyBorder="1" applyAlignment="1">
      <alignment horizontal="right"/>
    </xf>
    <xf numFmtId="49" fontId="23" fillId="0" borderId="18" xfId="0" applyNumberFormat="1" applyFont="1" applyBorder="1" applyAlignment="1">
      <alignment horizontal="right" vertical="center"/>
    </xf>
    <xf numFmtId="0" fontId="23" fillId="0" borderId="19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shrinkToFit="1"/>
    </xf>
    <xf numFmtId="177" fontId="23" fillId="0" borderId="0" xfId="0" applyNumberFormat="1" applyFont="1" applyBorder="1" applyAlignment="1">
      <alignment shrinkToFit="1"/>
    </xf>
    <xf numFmtId="0" fontId="23" fillId="0" borderId="7" xfId="0" applyFont="1" applyBorder="1"/>
    <xf numFmtId="0" fontId="23" fillId="0" borderId="21" xfId="0" applyFont="1" applyBorder="1"/>
    <xf numFmtId="0" fontId="23" fillId="0" borderId="22" xfId="0" applyFont="1" applyBorder="1"/>
    <xf numFmtId="0" fontId="21" fillId="0" borderId="0" xfId="0" applyFont="1"/>
    <xf numFmtId="0" fontId="27" fillId="0" borderId="0" xfId="0" applyFont="1"/>
    <xf numFmtId="0" fontId="28" fillId="0" borderId="0" xfId="0" applyFont="1"/>
    <xf numFmtId="0" fontId="21" fillId="0" borderId="0" xfId="0" applyFont="1" applyFill="1"/>
    <xf numFmtId="0" fontId="21" fillId="0" borderId="0" xfId="0" applyFont="1" applyAlignment="1">
      <alignment horizontal="right"/>
    </xf>
    <xf numFmtId="0" fontId="29" fillId="12" borderId="1" xfId="2" applyFont="1" applyFill="1" applyBorder="1" applyAlignment="1">
      <alignment horizontal="center"/>
    </xf>
    <xf numFmtId="0" fontId="29" fillId="6" borderId="0" xfId="2" applyFont="1" applyFill="1"/>
    <xf numFmtId="0" fontId="29" fillId="0" borderId="1" xfId="2" applyFont="1" applyFill="1" applyBorder="1" applyAlignment="1">
      <alignment horizontal="center"/>
    </xf>
    <xf numFmtId="0" fontId="29" fillId="0" borderId="1" xfId="2" applyFont="1" applyFill="1" applyBorder="1"/>
    <xf numFmtId="0" fontId="29" fillId="6" borderId="1" xfId="2" applyFont="1" applyFill="1" applyBorder="1"/>
    <xf numFmtId="0" fontId="29" fillId="6" borderId="1" xfId="2" applyFont="1" applyFill="1" applyBorder="1" applyAlignment="1">
      <alignment horizontal="center"/>
    </xf>
    <xf numFmtId="0" fontId="29" fillId="6" borderId="0" xfId="2" applyFont="1" applyFill="1" applyAlignment="1">
      <alignment horizontal="center"/>
    </xf>
    <xf numFmtId="0" fontId="31" fillId="0" borderId="0" xfId="0" applyFont="1" applyBorder="1" applyAlignment="1">
      <alignment horizontal="right"/>
    </xf>
    <xf numFmtId="177" fontId="30" fillId="0" borderId="7" xfId="0" applyNumberFormat="1" applyFont="1" applyBorder="1" applyAlignment="1">
      <alignment horizontal="center" shrinkToFit="1"/>
    </xf>
    <xf numFmtId="176" fontId="30" fillId="0" borderId="7" xfId="0" applyNumberFormat="1" applyFont="1" applyBorder="1" applyAlignment="1">
      <alignment horizontal="right" shrinkToFit="1"/>
    </xf>
    <xf numFmtId="0" fontId="30" fillId="0" borderId="7" xfId="0" applyFont="1" applyBorder="1"/>
    <xf numFmtId="0" fontId="30" fillId="0" borderId="7" xfId="0" applyFont="1" applyBorder="1" applyAlignment="1">
      <alignment shrinkToFit="1"/>
    </xf>
    <xf numFmtId="0" fontId="33" fillId="0" borderId="0" xfId="0" applyFont="1"/>
    <xf numFmtId="0" fontId="12" fillId="9" borderId="27" xfId="0" applyFont="1" applyFill="1" applyBorder="1" applyAlignment="1" applyProtection="1">
      <alignment horizontal="center" vertical="center"/>
      <protection locked="0"/>
    </xf>
    <xf numFmtId="0" fontId="12" fillId="9" borderId="28" xfId="0" applyFont="1" applyFill="1" applyBorder="1" applyAlignment="1" applyProtection="1">
      <alignment horizontal="center" vertical="center"/>
      <protection locked="0"/>
    </xf>
    <xf numFmtId="0" fontId="12" fillId="9" borderId="29" xfId="0" applyFont="1" applyFill="1" applyBorder="1" applyAlignment="1" applyProtection="1">
      <alignment horizontal="center" vertical="center"/>
      <protection locked="0"/>
    </xf>
    <xf numFmtId="0" fontId="12" fillId="9" borderId="30" xfId="0" applyFont="1" applyFill="1" applyBorder="1" applyAlignment="1" applyProtection="1">
      <alignment horizontal="center" vertical="center"/>
      <protection locked="0"/>
    </xf>
    <xf numFmtId="0" fontId="12" fillId="9" borderId="31" xfId="0" applyFont="1" applyFill="1" applyBorder="1" applyAlignment="1" applyProtection="1">
      <alignment horizontal="center" vertic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177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0" fillId="0" borderId="7" xfId="0" applyFont="1" applyBorder="1" applyAlignment="1">
      <alignment horizontal="center" shrinkToFit="1"/>
    </xf>
    <xf numFmtId="0" fontId="25" fillId="0" borderId="0" xfId="0" applyFont="1" applyAlignment="1">
      <alignment horizontal="center"/>
    </xf>
    <xf numFmtId="0" fontId="30" fillId="0" borderId="7" xfId="0" applyFont="1" applyBorder="1" applyAlignment="1" applyProtection="1">
      <alignment horizontal="center"/>
      <protection locked="0"/>
    </xf>
    <xf numFmtId="179" fontId="30" fillId="0" borderId="7" xfId="0" applyNumberFormat="1" applyFont="1" applyBorder="1" applyAlignment="1">
      <alignment horizontal="center" shrinkToFit="1"/>
    </xf>
    <xf numFmtId="178" fontId="32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2"/>
    <cellStyle name="標準_31 マラソン参加者名簿" xfId="1"/>
  </cellStyles>
  <dxfs count="32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sz val="14"/>
      </font>
    </dxf>
    <dxf>
      <font>
        <b val="0"/>
      </font>
    </dxf>
    <dxf>
      <font>
        <b/>
      </font>
    </dxf>
    <dxf>
      <font>
        <sz val="12"/>
      </font>
    </dxf>
    <dxf>
      <font>
        <b/>
      </font>
    </dxf>
    <dxf>
      <font>
        <sz val="14"/>
      </font>
    </dxf>
    <dxf>
      <protection locked="0"/>
    </dxf>
    <dxf>
      <protection locked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indexed="45"/>
        </patternFill>
      </fill>
    </dxf>
    <dxf>
      <font>
        <sz val="12"/>
      </font>
    </dxf>
    <dxf>
      <font>
        <sz val="12"/>
      </font>
    </dxf>
    <dxf>
      <font>
        <color indexed="12"/>
      </font>
    </dxf>
    <dxf>
      <font>
        <b/>
      </font>
    </dxf>
    <dxf>
      <alignment horizontal="center" vertical="center" readingOrder="0"/>
    </dxf>
    <dxf>
      <fill>
        <patternFill>
          <bgColor indexed="14"/>
        </patternFill>
      </fill>
    </dxf>
    <dxf>
      <font>
        <color indexed="10"/>
      </font>
    </dxf>
    <dxf>
      <fill>
        <patternFill patternType="solid">
          <bgColor indexed="13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color auto="1"/>
      </font>
    </dxf>
    <dxf>
      <font>
        <color indexed="45"/>
      </font>
    </dxf>
  </dxfs>
  <tableStyles count="0" defaultTableStyle="TableStyleMedium9" defaultPivotStyle="PivotStyleLight16"/>
  <colors>
    <mruColors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451371</xdr:colOff>
      <xdr:row>21</xdr:row>
      <xdr:rowOff>149223</xdr:rowOff>
    </xdr:from>
    <xdr:to>
      <xdr:col>8</xdr:col>
      <xdr:colOff>171640</xdr:colOff>
      <xdr:row>29</xdr:row>
      <xdr:rowOff>65223</xdr:rowOff>
    </xdr:to>
    <xdr:pic>
      <xdr:nvPicPr>
        <xdr:cNvPr id="2" name="図 1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937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292521</xdr:colOff>
      <xdr:row>21</xdr:row>
      <xdr:rowOff>149223</xdr:rowOff>
    </xdr:from>
    <xdr:ext cx="2450769" cy="1440000"/>
    <xdr:pic>
      <xdr:nvPicPr>
        <xdr:cNvPr id="3" name="図 2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9077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546521</xdr:colOff>
      <xdr:row>21</xdr:row>
      <xdr:rowOff>149223</xdr:rowOff>
    </xdr:from>
    <xdr:ext cx="2450769" cy="1440000"/>
    <xdr:pic>
      <xdr:nvPicPr>
        <xdr:cNvPr id="4" name="図 3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900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33</xdr:col>
      <xdr:colOff>324271</xdr:colOff>
      <xdr:row>21</xdr:row>
      <xdr:rowOff>149223</xdr:rowOff>
    </xdr:from>
    <xdr:ext cx="2450769" cy="1440000"/>
    <xdr:pic>
      <xdr:nvPicPr>
        <xdr:cNvPr id="5" name="図 4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180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42</xdr:col>
      <xdr:colOff>514771</xdr:colOff>
      <xdr:row>21</xdr:row>
      <xdr:rowOff>149223</xdr:rowOff>
    </xdr:from>
    <xdr:ext cx="2450769" cy="1440000"/>
    <xdr:pic>
      <xdr:nvPicPr>
        <xdr:cNvPr id="6" name="図 5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5377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52</xdr:col>
      <xdr:colOff>451271</xdr:colOff>
      <xdr:row>21</xdr:row>
      <xdr:rowOff>149223</xdr:rowOff>
    </xdr:from>
    <xdr:ext cx="2450769" cy="1440000"/>
    <xdr:pic>
      <xdr:nvPicPr>
        <xdr:cNvPr id="7" name="図 6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865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61</xdr:col>
      <xdr:colOff>641771</xdr:colOff>
      <xdr:row>21</xdr:row>
      <xdr:rowOff>149223</xdr:rowOff>
    </xdr:from>
    <xdr:ext cx="2450769" cy="1440000"/>
    <xdr:pic>
      <xdr:nvPicPr>
        <xdr:cNvPr id="8" name="図 7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635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71</xdr:col>
      <xdr:colOff>578271</xdr:colOff>
      <xdr:row>21</xdr:row>
      <xdr:rowOff>149223</xdr:rowOff>
    </xdr:from>
    <xdr:ext cx="2450769" cy="1440000"/>
    <xdr:pic>
      <xdr:nvPicPr>
        <xdr:cNvPr id="9" name="図 8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915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80</xdr:col>
      <xdr:colOff>514771</xdr:colOff>
      <xdr:row>21</xdr:row>
      <xdr:rowOff>149223</xdr:rowOff>
    </xdr:from>
    <xdr:ext cx="2450769" cy="1440000"/>
    <xdr:pic>
      <xdr:nvPicPr>
        <xdr:cNvPr id="10" name="図 9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01452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90</xdr:col>
      <xdr:colOff>419521</xdr:colOff>
      <xdr:row>21</xdr:row>
      <xdr:rowOff>149223</xdr:rowOff>
    </xdr:from>
    <xdr:ext cx="2450769" cy="1440000"/>
    <xdr:pic>
      <xdr:nvPicPr>
        <xdr:cNvPr id="11" name="図 10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10771" y="8340723"/>
          <a:ext cx="2450769" cy="1440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179205</xdr:colOff>
      <xdr:row>22</xdr:row>
      <xdr:rowOff>146342</xdr:rowOff>
    </xdr:from>
    <xdr:to>
      <xdr:col>8</xdr:col>
      <xdr:colOff>493679</xdr:colOff>
      <xdr:row>30</xdr:row>
      <xdr:rowOff>69799</xdr:rowOff>
    </xdr:to>
    <xdr:pic>
      <xdr:nvPicPr>
        <xdr:cNvPr id="2" name="図 1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3865380" y="8490242"/>
          <a:ext cx="2333774" cy="137125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179205</xdr:colOff>
      <xdr:row>22</xdr:row>
      <xdr:rowOff>146342</xdr:rowOff>
    </xdr:from>
    <xdr:ext cx="2338537" cy="1447457"/>
    <xdr:pic>
      <xdr:nvPicPr>
        <xdr:cNvPr id="3" name="図 2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10904355" y="8490242"/>
          <a:ext cx="2338537" cy="1447457"/>
        </a:xfrm>
        <a:prstGeom prst="rect">
          <a:avLst/>
        </a:prstGeom>
      </xdr:spPr>
    </xdr:pic>
    <xdr:clientData/>
  </xdr:oneCellAnchor>
  <xdr:oneCellAnchor>
    <xdr:from>
      <xdr:col>23</xdr:col>
      <xdr:colOff>179205</xdr:colOff>
      <xdr:row>22</xdr:row>
      <xdr:rowOff>146342</xdr:rowOff>
    </xdr:from>
    <xdr:ext cx="2338537" cy="1447457"/>
    <xdr:pic>
      <xdr:nvPicPr>
        <xdr:cNvPr id="4" name="図 3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17276580" y="8490242"/>
          <a:ext cx="2338537" cy="1447457"/>
        </a:xfrm>
        <a:prstGeom prst="rect">
          <a:avLst/>
        </a:prstGeom>
      </xdr:spPr>
    </xdr:pic>
    <xdr:clientData/>
  </xdr:oneCellAnchor>
  <xdr:oneCellAnchor>
    <xdr:from>
      <xdr:col>32</xdr:col>
      <xdr:colOff>179205</xdr:colOff>
      <xdr:row>22</xdr:row>
      <xdr:rowOff>146342</xdr:rowOff>
    </xdr:from>
    <xdr:ext cx="2338537" cy="1447457"/>
    <xdr:pic>
      <xdr:nvPicPr>
        <xdr:cNvPr id="5" name="図 4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24315555" y="8490242"/>
          <a:ext cx="2338537" cy="1447457"/>
        </a:xfrm>
        <a:prstGeom prst="rect">
          <a:avLst/>
        </a:prstGeom>
      </xdr:spPr>
    </xdr:pic>
    <xdr:clientData/>
  </xdr:oneCellAnchor>
  <xdr:oneCellAnchor>
    <xdr:from>
      <xdr:col>41</xdr:col>
      <xdr:colOff>179205</xdr:colOff>
      <xdr:row>22</xdr:row>
      <xdr:rowOff>146342</xdr:rowOff>
    </xdr:from>
    <xdr:ext cx="2338537" cy="1447457"/>
    <xdr:pic>
      <xdr:nvPicPr>
        <xdr:cNvPr id="6" name="図 5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30687780" y="8490242"/>
          <a:ext cx="2338537" cy="1447457"/>
        </a:xfrm>
        <a:prstGeom prst="rect">
          <a:avLst/>
        </a:prstGeom>
      </xdr:spPr>
    </xdr:pic>
    <xdr:clientData/>
  </xdr:oneCellAnchor>
  <xdr:oneCellAnchor>
    <xdr:from>
      <xdr:col>5</xdr:col>
      <xdr:colOff>179205</xdr:colOff>
      <xdr:row>54</xdr:row>
      <xdr:rowOff>146342</xdr:rowOff>
    </xdr:from>
    <xdr:ext cx="2338537" cy="1447457"/>
    <xdr:pic>
      <xdr:nvPicPr>
        <xdr:cNvPr id="7" name="図 6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3865380" y="18643892"/>
          <a:ext cx="2338537" cy="1447457"/>
        </a:xfrm>
        <a:prstGeom prst="rect">
          <a:avLst/>
        </a:prstGeom>
      </xdr:spPr>
    </xdr:pic>
    <xdr:clientData/>
  </xdr:oneCellAnchor>
  <xdr:oneCellAnchor>
    <xdr:from>
      <xdr:col>14</xdr:col>
      <xdr:colOff>179205</xdr:colOff>
      <xdr:row>54</xdr:row>
      <xdr:rowOff>146342</xdr:rowOff>
    </xdr:from>
    <xdr:ext cx="2338537" cy="1447457"/>
    <xdr:pic>
      <xdr:nvPicPr>
        <xdr:cNvPr id="8" name="図 7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10904355" y="18643892"/>
          <a:ext cx="2338537" cy="1447457"/>
        </a:xfrm>
        <a:prstGeom prst="rect">
          <a:avLst/>
        </a:prstGeom>
      </xdr:spPr>
    </xdr:pic>
    <xdr:clientData/>
  </xdr:oneCellAnchor>
  <xdr:oneCellAnchor>
    <xdr:from>
      <xdr:col>23</xdr:col>
      <xdr:colOff>179205</xdr:colOff>
      <xdr:row>54</xdr:row>
      <xdr:rowOff>146342</xdr:rowOff>
    </xdr:from>
    <xdr:ext cx="2338537" cy="1447457"/>
    <xdr:pic>
      <xdr:nvPicPr>
        <xdr:cNvPr id="9" name="図 8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17276580" y="18643892"/>
          <a:ext cx="2338537" cy="1447457"/>
        </a:xfrm>
        <a:prstGeom prst="rect">
          <a:avLst/>
        </a:prstGeom>
      </xdr:spPr>
    </xdr:pic>
    <xdr:clientData/>
  </xdr:oneCellAnchor>
  <xdr:oneCellAnchor>
    <xdr:from>
      <xdr:col>32</xdr:col>
      <xdr:colOff>179205</xdr:colOff>
      <xdr:row>54</xdr:row>
      <xdr:rowOff>146342</xdr:rowOff>
    </xdr:from>
    <xdr:ext cx="2338537" cy="1447457"/>
    <xdr:pic>
      <xdr:nvPicPr>
        <xdr:cNvPr id="10" name="図 9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24315555" y="18643892"/>
          <a:ext cx="2338537" cy="1447457"/>
        </a:xfrm>
        <a:prstGeom prst="rect">
          <a:avLst/>
        </a:prstGeom>
      </xdr:spPr>
    </xdr:pic>
    <xdr:clientData/>
  </xdr:oneCellAnchor>
  <xdr:oneCellAnchor>
    <xdr:from>
      <xdr:col>41</xdr:col>
      <xdr:colOff>179205</xdr:colOff>
      <xdr:row>54</xdr:row>
      <xdr:rowOff>146342</xdr:rowOff>
    </xdr:from>
    <xdr:ext cx="2338537" cy="1447457"/>
    <xdr:pic>
      <xdr:nvPicPr>
        <xdr:cNvPr id="11" name="図 10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30687780" y="18643892"/>
          <a:ext cx="2338537" cy="14474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150631</xdr:colOff>
      <xdr:row>21</xdr:row>
      <xdr:rowOff>155867</xdr:rowOff>
    </xdr:from>
    <xdr:to>
      <xdr:col>8</xdr:col>
      <xdr:colOff>465105</xdr:colOff>
      <xdr:row>29</xdr:row>
      <xdr:rowOff>12649</xdr:rowOff>
    </xdr:to>
    <xdr:pic>
      <xdr:nvPicPr>
        <xdr:cNvPr id="2" name="図 1" descr="カメの子カ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772946">
          <a:off x="3836806" y="8309267"/>
          <a:ext cx="2333774" cy="13045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104775</xdr:rowOff>
    </xdr:from>
    <xdr:to>
      <xdr:col>5</xdr:col>
      <xdr:colOff>38100</xdr:colOff>
      <xdr:row>29</xdr:row>
      <xdr:rowOff>67240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3724275" cy="1048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isato" refreshedDate="42780.609587500003" createdVersion="4" refreshedVersion="4" recordCount="256">
  <cacheSource type="worksheet">
    <worksheetSource ref="B1:I300" sheet="②速記"/>
  </cacheSource>
  <cacheFields count="8">
    <cacheField name="ゼッケン" numFmtId="0">
      <sharedItems containsNonDate="0" containsString="0" containsBlank="1" containsNumber="1" containsInteger="1" minValue="101" maxValue="805" count="44">
        <m/>
        <n v="710" u="1"/>
        <n v="301" u="1"/>
        <n v="104" u="1"/>
        <n v="401" u="1"/>
        <n v="201" u="1"/>
        <n v="501" u="1"/>
        <n v="703" u="1"/>
        <n v="108" u="1"/>
        <n v="304" u="1"/>
        <n v="120" u="1"/>
        <n v="702" u="1"/>
        <n v="605" u="1"/>
        <n v="805" u="1"/>
        <n v="103" u="1"/>
        <n v="107" u="1"/>
        <n v="701" u="1"/>
        <n v="303" u="1"/>
        <n v="403" u="1"/>
        <n v="202" u="1"/>
        <n v="503" u="1"/>
        <n v="306" u="1"/>
        <n v="102" u="1"/>
        <n v="603" u="1"/>
        <n v="106" u="1"/>
        <n v="803" u="1"/>
        <n v="205" u="1"/>
        <n v="110" u="1"/>
        <n v="602" u="1"/>
        <n v="302" u="1"/>
        <n v="802" u="1"/>
        <n v="402" u="1"/>
        <n v="502" u="1"/>
        <n v="705" u="1"/>
        <n v="101" u="1"/>
        <n v="305" u="1"/>
        <n v="105" u="1"/>
        <n v="405" u="1"/>
        <n v="203" u="1"/>
        <n v="505" u="1"/>
        <n v="711" u="1"/>
        <n v="109" u="1"/>
        <n v="601" u="1"/>
        <n v="801" u="1"/>
      </sharedItems>
    </cacheField>
    <cacheField name="時" numFmtId="0">
      <sharedItems containsNonDate="0" containsString="0" containsBlank="1"/>
    </cacheField>
    <cacheField name="分" numFmtId="176">
      <sharedItems containsNonDate="0" containsString="0" containsBlank="1"/>
    </cacheField>
    <cacheField name="秒" numFmtId="176">
      <sharedItems containsNonDate="0" containsString="0" containsBlank="1"/>
    </cacheField>
    <cacheField name="タイム_x000a_記入不要" numFmtId="21">
      <sharedItems containsBlank="1"/>
    </cacheField>
    <cacheField name="名前_x000a_記入不要" numFmtId="0">
      <sharedItems containsBlank="1" count="102">
        <s v=""/>
        <m/>
        <s v="山田花子" u="1"/>
        <s v="山田太郎AA" u="1"/>
        <s v="奥村　能章" u="1"/>
        <s v="竹谷　悠人" u="1"/>
        <s v="松野　修（マツノ　オサム）" u="1"/>
        <s v="林　哲也" u="1"/>
        <s v="大林　慧" u="1"/>
        <s v="今枝　思雄" u="1"/>
        <s v="家村 一夫" u="1"/>
        <s v="井畑　悠花" u="1"/>
        <s v="森本　豊和" u="1"/>
        <s v="山本太郎G" u="1"/>
        <s v="山本太郎E" u="1"/>
        <s v="高嶋　秀子" u="1"/>
        <s v="人見　悠斗" u="1"/>
        <s v="山本太郎C" u="1"/>
        <s v="松本　史生" u="1"/>
        <s v="木村" u="1"/>
        <s v="山本太郎A" u="1"/>
        <s v="井上　大雅" u="1"/>
        <s v="山崎" u="1"/>
        <s v="主原　共子" u="1"/>
        <s v="河口　美代子" u="1"/>
        <s v="橋本" u="1"/>
        <s v="花子" u="1"/>
        <s v="石塚　修" u="1"/>
        <s v="柚田　多賀子" u="1"/>
        <s v="高松　裕子" u="1"/>
        <s v="福井　山登" u="1"/>
        <s v="小林" u="1"/>
        <s v="深見　ひろ子（フカミ　ヒロコ）" u="1"/>
        <s v="岩戸　里恵" u="1"/>
        <s v="土居　時芽" u="1"/>
        <s v="神谷　千代美（カミタニ　チヨミ）" u="1"/>
        <s v="林　晴夫" u="1"/>
        <s v="松岡　和子" u="1"/>
        <s v="菊池　博樹" u="1"/>
        <s v="波多野　健一" u="1"/>
        <s v="松山　雄太" u="1"/>
        <s v="山本" u="1"/>
        <s v="山本太郎AAA" u="1"/>
        <s v="C子" u="1"/>
        <s v="松下　結音" u="1"/>
        <s v="松尾　憲二" u="1"/>
        <s v="阿部" u="1"/>
        <s v="松井　美緒" u="1"/>
        <s v="渡辺" u="1"/>
        <s v="井上　煌貴" u="1"/>
        <s v="辻本　由紀子" u="1"/>
        <s v="増田　慎子" u="1"/>
        <s v="A太" u="1"/>
        <s v="川崎　成一郎" u="1"/>
        <s v="藤田 謙治" u="1"/>
        <s v="安井　昭" u="1"/>
        <s v="近江　優子" u="1"/>
        <s v="大野　光男" u="1"/>
        <s v="浮田　幹士" u="1"/>
        <s v="木下" u="1"/>
        <s v="河野　哲次（コウノ　テツジ）" u="1"/>
        <s v="千葉　武志" u="1"/>
        <s v="田中" u="1"/>
        <s v="上原　清志" u="1"/>
        <s v="山本太郎H" u="1"/>
        <s v="B子" u="1"/>
        <s v="鈴木" u="1"/>
        <s v="山本太郎F" u="1"/>
        <s v="福永　浩" u="1"/>
        <s v="松岡　和子（マツオカ　カズコ）" u="1"/>
        <s v="早田　昌三" u="1"/>
        <s v="松本 康司" u="1"/>
        <s v="山本太郎D" u="1"/>
        <s v="平山　直人" u="1"/>
        <s v="山本太郎B" u="1"/>
        <s v="山田" u="1"/>
        <s v="高橋" u="1"/>
        <s v="東田　薫" u="1"/>
        <s v="佐藤" u="1"/>
        <s v="河合　卓哉" u="1"/>
        <s v="恩知　大貴" u="1"/>
        <s v="池田" u="1"/>
        <s v="林" u="1"/>
        <s v="池上　晴也" u="1"/>
        <s v="佐々木　柊翔" u="1"/>
        <s v="浅香　亮太郎" u="1"/>
        <s v="伊東" u="1"/>
        <s v="橋上　美代子" u="1"/>
        <s v="大北　來生　　" u="1"/>
        <s v="森下　三知男" u="1"/>
        <s v="清水" u="1"/>
        <s v="武田　久美子" u="1"/>
        <s v="A子" u="1"/>
        <s v="O太" u="1"/>
        <s v="石井" u="1"/>
        <s v="谷　優理花（タニ　ユリカ）" u="1"/>
        <s v="K太" u="1"/>
        <s v="加藤　航己" u="1"/>
        <s v="中村" u="1"/>
        <s v="折田　真弓" u="1"/>
        <s v="中島" u="1"/>
        <s v="内田　稔" u="1"/>
      </sharedItems>
    </cacheField>
    <cacheField name="部門_x000a_記入不要" numFmtId="0">
      <sharedItems containsBlank="1" count="10">
        <s v=""/>
        <m/>
        <s v="H" u="1"/>
        <s v="D" u="1"/>
        <s v="E" u="1"/>
        <s v="A" u="1"/>
        <s v="F" u="1"/>
        <s v="B" u="1"/>
        <s v="G" u="1"/>
        <s v="C" u="1"/>
      </sharedItems>
    </cacheField>
    <cacheField name="数字" numFmtId="0">
      <sharedItems containsString="0" containsBlank="1" containsNumber="1" containsInteger="1" minValue="1" maxValue="250" count="25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m/>
    <m/>
    <m/>
    <s v=""/>
    <x v="0"/>
    <x v="0"/>
    <x v="0"/>
  </r>
  <r>
    <x v="0"/>
    <m/>
    <m/>
    <m/>
    <s v=""/>
    <x v="0"/>
    <x v="0"/>
    <x v="1"/>
  </r>
  <r>
    <x v="0"/>
    <m/>
    <m/>
    <m/>
    <s v=""/>
    <x v="0"/>
    <x v="0"/>
    <x v="2"/>
  </r>
  <r>
    <x v="0"/>
    <m/>
    <m/>
    <m/>
    <s v=""/>
    <x v="0"/>
    <x v="0"/>
    <x v="3"/>
  </r>
  <r>
    <x v="0"/>
    <m/>
    <m/>
    <m/>
    <s v=""/>
    <x v="0"/>
    <x v="0"/>
    <x v="4"/>
  </r>
  <r>
    <x v="0"/>
    <m/>
    <m/>
    <m/>
    <s v=""/>
    <x v="0"/>
    <x v="0"/>
    <x v="5"/>
  </r>
  <r>
    <x v="0"/>
    <m/>
    <m/>
    <m/>
    <s v=""/>
    <x v="0"/>
    <x v="0"/>
    <x v="6"/>
  </r>
  <r>
    <x v="0"/>
    <m/>
    <m/>
    <m/>
    <s v=""/>
    <x v="0"/>
    <x v="0"/>
    <x v="7"/>
  </r>
  <r>
    <x v="0"/>
    <m/>
    <m/>
    <m/>
    <s v=""/>
    <x v="0"/>
    <x v="0"/>
    <x v="8"/>
  </r>
  <r>
    <x v="0"/>
    <m/>
    <m/>
    <m/>
    <s v=""/>
    <x v="0"/>
    <x v="0"/>
    <x v="9"/>
  </r>
  <r>
    <x v="0"/>
    <m/>
    <m/>
    <m/>
    <s v=""/>
    <x v="0"/>
    <x v="0"/>
    <x v="10"/>
  </r>
  <r>
    <x v="0"/>
    <m/>
    <m/>
    <m/>
    <s v=""/>
    <x v="0"/>
    <x v="0"/>
    <x v="11"/>
  </r>
  <r>
    <x v="0"/>
    <m/>
    <m/>
    <m/>
    <s v=""/>
    <x v="0"/>
    <x v="0"/>
    <x v="12"/>
  </r>
  <r>
    <x v="0"/>
    <m/>
    <m/>
    <m/>
    <s v=""/>
    <x v="0"/>
    <x v="0"/>
    <x v="13"/>
  </r>
  <r>
    <x v="0"/>
    <m/>
    <m/>
    <m/>
    <s v=""/>
    <x v="0"/>
    <x v="0"/>
    <x v="14"/>
  </r>
  <r>
    <x v="0"/>
    <m/>
    <m/>
    <m/>
    <s v=""/>
    <x v="0"/>
    <x v="0"/>
    <x v="15"/>
  </r>
  <r>
    <x v="0"/>
    <m/>
    <m/>
    <m/>
    <s v=""/>
    <x v="0"/>
    <x v="0"/>
    <x v="16"/>
  </r>
  <r>
    <x v="0"/>
    <m/>
    <m/>
    <m/>
    <s v=""/>
    <x v="0"/>
    <x v="0"/>
    <x v="17"/>
  </r>
  <r>
    <x v="0"/>
    <m/>
    <m/>
    <m/>
    <s v=""/>
    <x v="0"/>
    <x v="0"/>
    <x v="18"/>
  </r>
  <r>
    <x v="0"/>
    <m/>
    <m/>
    <m/>
    <s v=""/>
    <x v="0"/>
    <x v="0"/>
    <x v="19"/>
  </r>
  <r>
    <x v="0"/>
    <m/>
    <m/>
    <m/>
    <s v=""/>
    <x v="0"/>
    <x v="0"/>
    <x v="20"/>
  </r>
  <r>
    <x v="0"/>
    <m/>
    <m/>
    <m/>
    <s v=""/>
    <x v="0"/>
    <x v="0"/>
    <x v="21"/>
  </r>
  <r>
    <x v="0"/>
    <m/>
    <m/>
    <m/>
    <s v=""/>
    <x v="0"/>
    <x v="0"/>
    <x v="22"/>
  </r>
  <r>
    <x v="0"/>
    <m/>
    <m/>
    <m/>
    <s v=""/>
    <x v="0"/>
    <x v="0"/>
    <x v="23"/>
  </r>
  <r>
    <x v="0"/>
    <m/>
    <m/>
    <m/>
    <s v=""/>
    <x v="0"/>
    <x v="0"/>
    <x v="24"/>
  </r>
  <r>
    <x v="0"/>
    <m/>
    <m/>
    <m/>
    <s v=""/>
    <x v="0"/>
    <x v="0"/>
    <x v="25"/>
  </r>
  <r>
    <x v="0"/>
    <m/>
    <m/>
    <m/>
    <s v=""/>
    <x v="0"/>
    <x v="0"/>
    <x v="26"/>
  </r>
  <r>
    <x v="0"/>
    <m/>
    <m/>
    <m/>
    <s v=""/>
    <x v="0"/>
    <x v="0"/>
    <x v="27"/>
  </r>
  <r>
    <x v="0"/>
    <m/>
    <m/>
    <m/>
    <s v=""/>
    <x v="0"/>
    <x v="0"/>
    <x v="28"/>
  </r>
  <r>
    <x v="0"/>
    <m/>
    <m/>
    <m/>
    <s v=""/>
    <x v="0"/>
    <x v="0"/>
    <x v="29"/>
  </r>
  <r>
    <x v="0"/>
    <m/>
    <m/>
    <m/>
    <s v=""/>
    <x v="0"/>
    <x v="0"/>
    <x v="30"/>
  </r>
  <r>
    <x v="0"/>
    <m/>
    <m/>
    <m/>
    <s v=""/>
    <x v="0"/>
    <x v="0"/>
    <x v="31"/>
  </r>
  <r>
    <x v="0"/>
    <m/>
    <m/>
    <m/>
    <s v=""/>
    <x v="0"/>
    <x v="0"/>
    <x v="32"/>
  </r>
  <r>
    <x v="0"/>
    <m/>
    <m/>
    <m/>
    <s v=""/>
    <x v="0"/>
    <x v="0"/>
    <x v="33"/>
  </r>
  <r>
    <x v="0"/>
    <m/>
    <m/>
    <m/>
    <s v=""/>
    <x v="0"/>
    <x v="0"/>
    <x v="34"/>
  </r>
  <r>
    <x v="0"/>
    <m/>
    <m/>
    <m/>
    <s v=""/>
    <x v="0"/>
    <x v="0"/>
    <x v="35"/>
  </r>
  <r>
    <x v="0"/>
    <m/>
    <m/>
    <m/>
    <s v=""/>
    <x v="0"/>
    <x v="0"/>
    <x v="36"/>
  </r>
  <r>
    <x v="0"/>
    <m/>
    <m/>
    <m/>
    <s v=""/>
    <x v="0"/>
    <x v="0"/>
    <x v="37"/>
  </r>
  <r>
    <x v="0"/>
    <m/>
    <m/>
    <m/>
    <s v=""/>
    <x v="0"/>
    <x v="0"/>
    <x v="38"/>
  </r>
  <r>
    <x v="0"/>
    <m/>
    <m/>
    <m/>
    <s v=""/>
    <x v="0"/>
    <x v="0"/>
    <x v="39"/>
  </r>
  <r>
    <x v="0"/>
    <m/>
    <m/>
    <m/>
    <s v=""/>
    <x v="0"/>
    <x v="0"/>
    <x v="40"/>
  </r>
  <r>
    <x v="0"/>
    <m/>
    <m/>
    <m/>
    <s v=""/>
    <x v="0"/>
    <x v="0"/>
    <x v="41"/>
  </r>
  <r>
    <x v="0"/>
    <m/>
    <m/>
    <m/>
    <s v=""/>
    <x v="0"/>
    <x v="0"/>
    <x v="42"/>
  </r>
  <r>
    <x v="0"/>
    <m/>
    <m/>
    <m/>
    <s v=""/>
    <x v="0"/>
    <x v="0"/>
    <x v="43"/>
  </r>
  <r>
    <x v="0"/>
    <m/>
    <m/>
    <m/>
    <s v=""/>
    <x v="0"/>
    <x v="0"/>
    <x v="44"/>
  </r>
  <r>
    <x v="0"/>
    <m/>
    <m/>
    <m/>
    <s v=""/>
    <x v="0"/>
    <x v="0"/>
    <x v="45"/>
  </r>
  <r>
    <x v="0"/>
    <m/>
    <m/>
    <m/>
    <s v=""/>
    <x v="0"/>
    <x v="0"/>
    <x v="46"/>
  </r>
  <r>
    <x v="0"/>
    <m/>
    <m/>
    <m/>
    <s v=""/>
    <x v="0"/>
    <x v="0"/>
    <x v="47"/>
  </r>
  <r>
    <x v="0"/>
    <m/>
    <m/>
    <m/>
    <s v=""/>
    <x v="0"/>
    <x v="0"/>
    <x v="48"/>
  </r>
  <r>
    <x v="0"/>
    <m/>
    <m/>
    <m/>
    <s v=""/>
    <x v="0"/>
    <x v="0"/>
    <x v="49"/>
  </r>
  <r>
    <x v="0"/>
    <m/>
    <m/>
    <m/>
    <s v=""/>
    <x v="0"/>
    <x v="0"/>
    <x v="50"/>
  </r>
  <r>
    <x v="0"/>
    <m/>
    <m/>
    <m/>
    <s v=""/>
    <x v="0"/>
    <x v="0"/>
    <x v="51"/>
  </r>
  <r>
    <x v="0"/>
    <m/>
    <m/>
    <m/>
    <s v=""/>
    <x v="0"/>
    <x v="0"/>
    <x v="52"/>
  </r>
  <r>
    <x v="0"/>
    <m/>
    <m/>
    <m/>
    <s v=""/>
    <x v="0"/>
    <x v="0"/>
    <x v="53"/>
  </r>
  <r>
    <x v="0"/>
    <m/>
    <m/>
    <m/>
    <s v=""/>
    <x v="0"/>
    <x v="0"/>
    <x v="54"/>
  </r>
  <r>
    <x v="0"/>
    <m/>
    <m/>
    <m/>
    <s v=""/>
    <x v="0"/>
    <x v="0"/>
    <x v="55"/>
  </r>
  <r>
    <x v="0"/>
    <m/>
    <m/>
    <m/>
    <s v=""/>
    <x v="0"/>
    <x v="0"/>
    <x v="56"/>
  </r>
  <r>
    <x v="0"/>
    <m/>
    <m/>
    <m/>
    <s v=""/>
    <x v="0"/>
    <x v="0"/>
    <x v="57"/>
  </r>
  <r>
    <x v="0"/>
    <m/>
    <m/>
    <m/>
    <s v=""/>
    <x v="0"/>
    <x v="0"/>
    <x v="58"/>
  </r>
  <r>
    <x v="0"/>
    <m/>
    <m/>
    <m/>
    <s v=""/>
    <x v="0"/>
    <x v="0"/>
    <x v="59"/>
  </r>
  <r>
    <x v="0"/>
    <m/>
    <m/>
    <m/>
    <s v=""/>
    <x v="0"/>
    <x v="0"/>
    <x v="60"/>
  </r>
  <r>
    <x v="0"/>
    <m/>
    <m/>
    <m/>
    <s v=""/>
    <x v="0"/>
    <x v="0"/>
    <x v="61"/>
  </r>
  <r>
    <x v="0"/>
    <m/>
    <m/>
    <m/>
    <s v=""/>
    <x v="0"/>
    <x v="0"/>
    <x v="62"/>
  </r>
  <r>
    <x v="0"/>
    <m/>
    <m/>
    <m/>
    <s v=""/>
    <x v="0"/>
    <x v="0"/>
    <x v="63"/>
  </r>
  <r>
    <x v="0"/>
    <m/>
    <m/>
    <m/>
    <s v=""/>
    <x v="0"/>
    <x v="0"/>
    <x v="64"/>
  </r>
  <r>
    <x v="0"/>
    <m/>
    <m/>
    <m/>
    <s v=""/>
    <x v="0"/>
    <x v="0"/>
    <x v="65"/>
  </r>
  <r>
    <x v="0"/>
    <m/>
    <m/>
    <m/>
    <s v=""/>
    <x v="0"/>
    <x v="0"/>
    <x v="66"/>
  </r>
  <r>
    <x v="0"/>
    <m/>
    <m/>
    <m/>
    <s v=""/>
    <x v="0"/>
    <x v="0"/>
    <x v="67"/>
  </r>
  <r>
    <x v="0"/>
    <m/>
    <m/>
    <m/>
    <s v=""/>
    <x v="0"/>
    <x v="0"/>
    <x v="68"/>
  </r>
  <r>
    <x v="0"/>
    <m/>
    <m/>
    <m/>
    <s v=""/>
    <x v="0"/>
    <x v="0"/>
    <x v="69"/>
  </r>
  <r>
    <x v="0"/>
    <m/>
    <m/>
    <m/>
    <s v=""/>
    <x v="0"/>
    <x v="0"/>
    <x v="70"/>
  </r>
  <r>
    <x v="0"/>
    <m/>
    <m/>
    <m/>
    <s v=""/>
    <x v="0"/>
    <x v="0"/>
    <x v="71"/>
  </r>
  <r>
    <x v="0"/>
    <m/>
    <m/>
    <m/>
    <s v=""/>
    <x v="0"/>
    <x v="0"/>
    <x v="72"/>
  </r>
  <r>
    <x v="0"/>
    <m/>
    <m/>
    <m/>
    <s v=""/>
    <x v="0"/>
    <x v="0"/>
    <x v="73"/>
  </r>
  <r>
    <x v="0"/>
    <m/>
    <m/>
    <m/>
    <s v=""/>
    <x v="0"/>
    <x v="0"/>
    <x v="74"/>
  </r>
  <r>
    <x v="0"/>
    <m/>
    <m/>
    <m/>
    <s v=""/>
    <x v="0"/>
    <x v="0"/>
    <x v="75"/>
  </r>
  <r>
    <x v="0"/>
    <m/>
    <m/>
    <m/>
    <s v=""/>
    <x v="0"/>
    <x v="0"/>
    <x v="76"/>
  </r>
  <r>
    <x v="0"/>
    <m/>
    <m/>
    <m/>
    <s v=""/>
    <x v="0"/>
    <x v="0"/>
    <x v="77"/>
  </r>
  <r>
    <x v="0"/>
    <m/>
    <m/>
    <m/>
    <s v=""/>
    <x v="0"/>
    <x v="0"/>
    <x v="78"/>
  </r>
  <r>
    <x v="0"/>
    <m/>
    <m/>
    <m/>
    <s v=""/>
    <x v="0"/>
    <x v="0"/>
    <x v="79"/>
  </r>
  <r>
    <x v="0"/>
    <m/>
    <m/>
    <m/>
    <s v=""/>
    <x v="0"/>
    <x v="0"/>
    <x v="80"/>
  </r>
  <r>
    <x v="0"/>
    <m/>
    <m/>
    <m/>
    <s v=""/>
    <x v="0"/>
    <x v="0"/>
    <x v="81"/>
  </r>
  <r>
    <x v="0"/>
    <m/>
    <m/>
    <m/>
    <s v=""/>
    <x v="0"/>
    <x v="0"/>
    <x v="82"/>
  </r>
  <r>
    <x v="0"/>
    <m/>
    <m/>
    <m/>
    <s v=""/>
    <x v="0"/>
    <x v="0"/>
    <x v="83"/>
  </r>
  <r>
    <x v="0"/>
    <m/>
    <m/>
    <m/>
    <s v=""/>
    <x v="0"/>
    <x v="0"/>
    <x v="84"/>
  </r>
  <r>
    <x v="0"/>
    <m/>
    <m/>
    <m/>
    <s v=""/>
    <x v="0"/>
    <x v="0"/>
    <x v="85"/>
  </r>
  <r>
    <x v="0"/>
    <m/>
    <m/>
    <m/>
    <s v=""/>
    <x v="0"/>
    <x v="0"/>
    <x v="86"/>
  </r>
  <r>
    <x v="0"/>
    <m/>
    <m/>
    <m/>
    <s v=""/>
    <x v="0"/>
    <x v="0"/>
    <x v="87"/>
  </r>
  <r>
    <x v="0"/>
    <m/>
    <m/>
    <m/>
    <s v=""/>
    <x v="0"/>
    <x v="0"/>
    <x v="88"/>
  </r>
  <r>
    <x v="0"/>
    <m/>
    <m/>
    <m/>
    <s v=""/>
    <x v="0"/>
    <x v="0"/>
    <x v="89"/>
  </r>
  <r>
    <x v="0"/>
    <m/>
    <m/>
    <m/>
    <s v=""/>
    <x v="0"/>
    <x v="0"/>
    <x v="90"/>
  </r>
  <r>
    <x v="0"/>
    <m/>
    <m/>
    <m/>
    <s v=""/>
    <x v="0"/>
    <x v="0"/>
    <x v="91"/>
  </r>
  <r>
    <x v="0"/>
    <m/>
    <m/>
    <m/>
    <s v=""/>
    <x v="0"/>
    <x v="0"/>
    <x v="92"/>
  </r>
  <r>
    <x v="0"/>
    <m/>
    <m/>
    <m/>
    <s v=""/>
    <x v="0"/>
    <x v="0"/>
    <x v="93"/>
  </r>
  <r>
    <x v="0"/>
    <m/>
    <m/>
    <m/>
    <s v=""/>
    <x v="0"/>
    <x v="0"/>
    <x v="94"/>
  </r>
  <r>
    <x v="0"/>
    <m/>
    <m/>
    <m/>
    <s v=""/>
    <x v="0"/>
    <x v="0"/>
    <x v="95"/>
  </r>
  <r>
    <x v="0"/>
    <m/>
    <m/>
    <m/>
    <s v=""/>
    <x v="0"/>
    <x v="0"/>
    <x v="96"/>
  </r>
  <r>
    <x v="0"/>
    <m/>
    <m/>
    <m/>
    <s v=""/>
    <x v="0"/>
    <x v="0"/>
    <x v="97"/>
  </r>
  <r>
    <x v="0"/>
    <m/>
    <m/>
    <m/>
    <s v=""/>
    <x v="0"/>
    <x v="0"/>
    <x v="98"/>
  </r>
  <r>
    <x v="0"/>
    <m/>
    <m/>
    <m/>
    <s v=""/>
    <x v="0"/>
    <x v="0"/>
    <x v="99"/>
  </r>
  <r>
    <x v="0"/>
    <m/>
    <m/>
    <m/>
    <s v=""/>
    <x v="0"/>
    <x v="0"/>
    <x v="100"/>
  </r>
  <r>
    <x v="0"/>
    <m/>
    <m/>
    <m/>
    <s v=""/>
    <x v="0"/>
    <x v="0"/>
    <x v="101"/>
  </r>
  <r>
    <x v="0"/>
    <m/>
    <m/>
    <m/>
    <s v=""/>
    <x v="0"/>
    <x v="0"/>
    <x v="102"/>
  </r>
  <r>
    <x v="0"/>
    <m/>
    <m/>
    <m/>
    <s v=""/>
    <x v="0"/>
    <x v="0"/>
    <x v="103"/>
  </r>
  <r>
    <x v="0"/>
    <m/>
    <m/>
    <m/>
    <s v=""/>
    <x v="0"/>
    <x v="0"/>
    <x v="104"/>
  </r>
  <r>
    <x v="0"/>
    <m/>
    <m/>
    <m/>
    <s v=""/>
    <x v="0"/>
    <x v="0"/>
    <x v="105"/>
  </r>
  <r>
    <x v="0"/>
    <m/>
    <m/>
    <m/>
    <s v=""/>
    <x v="0"/>
    <x v="0"/>
    <x v="106"/>
  </r>
  <r>
    <x v="0"/>
    <m/>
    <m/>
    <m/>
    <s v=""/>
    <x v="0"/>
    <x v="0"/>
    <x v="107"/>
  </r>
  <r>
    <x v="0"/>
    <m/>
    <m/>
    <m/>
    <s v=""/>
    <x v="0"/>
    <x v="0"/>
    <x v="108"/>
  </r>
  <r>
    <x v="0"/>
    <m/>
    <m/>
    <m/>
    <s v=""/>
    <x v="0"/>
    <x v="0"/>
    <x v="109"/>
  </r>
  <r>
    <x v="0"/>
    <m/>
    <m/>
    <m/>
    <s v=""/>
    <x v="0"/>
    <x v="0"/>
    <x v="110"/>
  </r>
  <r>
    <x v="0"/>
    <m/>
    <m/>
    <m/>
    <s v=""/>
    <x v="0"/>
    <x v="0"/>
    <x v="111"/>
  </r>
  <r>
    <x v="0"/>
    <m/>
    <m/>
    <m/>
    <s v=""/>
    <x v="0"/>
    <x v="0"/>
    <x v="112"/>
  </r>
  <r>
    <x v="0"/>
    <m/>
    <m/>
    <m/>
    <s v=""/>
    <x v="0"/>
    <x v="0"/>
    <x v="113"/>
  </r>
  <r>
    <x v="0"/>
    <m/>
    <m/>
    <m/>
    <s v=""/>
    <x v="0"/>
    <x v="0"/>
    <x v="114"/>
  </r>
  <r>
    <x v="0"/>
    <m/>
    <m/>
    <m/>
    <s v=""/>
    <x v="0"/>
    <x v="0"/>
    <x v="115"/>
  </r>
  <r>
    <x v="0"/>
    <m/>
    <m/>
    <m/>
    <s v=""/>
    <x v="0"/>
    <x v="0"/>
    <x v="116"/>
  </r>
  <r>
    <x v="0"/>
    <m/>
    <m/>
    <m/>
    <s v=""/>
    <x v="0"/>
    <x v="0"/>
    <x v="117"/>
  </r>
  <r>
    <x v="0"/>
    <m/>
    <m/>
    <m/>
    <s v=""/>
    <x v="0"/>
    <x v="0"/>
    <x v="118"/>
  </r>
  <r>
    <x v="0"/>
    <m/>
    <m/>
    <m/>
    <s v=""/>
    <x v="0"/>
    <x v="0"/>
    <x v="119"/>
  </r>
  <r>
    <x v="0"/>
    <m/>
    <m/>
    <m/>
    <s v=""/>
    <x v="0"/>
    <x v="0"/>
    <x v="120"/>
  </r>
  <r>
    <x v="0"/>
    <m/>
    <m/>
    <m/>
    <s v=""/>
    <x v="0"/>
    <x v="0"/>
    <x v="121"/>
  </r>
  <r>
    <x v="0"/>
    <m/>
    <m/>
    <m/>
    <s v=""/>
    <x v="0"/>
    <x v="0"/>
    <x v="122"/>
  </r>
  <r>
    <x v="0"/>
    <m/>
    <m/>
    <m/>
    <s v=""/>
    <x v="0"/>
    <x v="0"/>
    <x v="123"/>
  </r>
  <r>
    <x v="0"/>
    <m/>
    <m/>
    <m/>
    <s v=""/>
    <x v="0"/>
    <x v="0"/>
    <x v="124"/>
  </r>
  <r>
    <x v="0"/>
    <m/>
    <m/>
    <m/>
    <s v=""/>
    <x v="0"/>
    <x v="0"/>
    <x v="125"/>
  </r>
  <r>
    <x v="0"/>
    <m/>
    <m/>
    <m/>
    <s v=""/>
    <x v="0"/>
    <x v="0"/>
    <x v="126"/>
  </r>
  <r>
    <x v="0"/>
    <m/>
    <m/>
    <m/>
    <s v=""/>
    <x v="0"/>
    <x v="0"/>
    <x v="127"/>
  </r>
  <r>
    <x v="0"/>
    <m/>
    <m/>
    <m/>
    <s v=""/>
    <x v="0"/>
    <x v="0"/>
    <x v="128"/>
  </r>
  <r>
    <x v="0"/>
    <m/>
    <m/>
    <m/>
    <s v=""/>
    <x v="0"/>
    <x v="0"/>
    <x v="129"/>
  </r>
  <r>
    <x v="0"/>
    <m/>
    <m/>
    <m/>
    <s v=""/>
    <x v="0"/>
    <x v="0"/>
    <x v="130"/>
  </r>
  <r>
    <x v="0"/>
    <m/>
    <m/>
    <m/>
    <s v=""/>
    <x v="0"/>
    <x v="0"/>
    <x v="131"/>
  </r>
  <r>
    <x v="0"/>
    <m/>
    <m/>
    <m/>
    <s v=""/>
    <x v="0"/>
    <x v="0"/>
    <x v="132"/>
  </r>
  <r>
    <x v="0"/>
    <m/>
    <m/>
    <m/>
    <s v=""/>
    <x v="0"/>
    <x v="0"/>
    <x v="133"/>
  </r>
  <r>
    <x v="0"/>
    <m/>
    <m/>
    <m/>
    <s v=""/>
    <x v="0"/>
    <x v="0"/>
    <x v="134"/>
  </r>
  <r>
    <x v="0"/>
    <m/>
    <m/>
    <m/>
    <s v=""/>
    <x v="0"/>
    <x v="0"/>
    <x v="135"/>
  </r>
  <r>
    <x v="0"/>
    <m/>
    <m/>
    <m/>
    <s v=""/>
    <x v="0"/>
    <x v="0"/>
    <x v="136"/>
  </r>
  <r>
    <x v="0"/>
    <m/>
    <m/>
    <m/>
    <s v=""/>
    <x v="0"/>
    <x v="0"/>
    <x v="137"/>
  </r>
  <r>
    <x v="0"/>
    <m/>
    <m/>
    <m/>
    <s v=""/>
    <x v="0"/>
    <x v="0"/>
    <x v="138"/>
  </r>
  <r>
    <x v="0"/>
    <m/>
    <m/>
    <m/>
    <s v=""/>
    <x v="0"/>
    <x v="0"/>
    <x v="139"/>
  </r>
  <r>
    <x v="0"/>
    <m/>
    <m/>
    <m/>
    <s v=""/>
    <x v="0"/>
    <x v="0"/>
    <x v="140"/>
  </r>
  <r>
    <x v="0"/>
    <m/>
    <m/>
    <m/>
    <s v=""/>
    <x v="0"/>
    <x v="0"/>
    <x v="141"/>
  </r>
  <r>
    <x v="0"/>
    <m/>
    <m/>
    <m/>
    <s v=""/>
    <x v="0"/>
    <x v="0"/>
    <x v="142"/>
  </r>
  <r>
    <x v="0"/>
    <m/>
    <m/>
    <m/>
    <s v=""/>
    <x v="0"/>
    <x v="0"/>
    <x v="143"/>
  </r>
  <r>
    <x v="0"/>
    <m/>
    <m/>
    <m/>
    <s v=""/>
    <x v="0"/>
    <x v="0"/>
    <x v="144"/>
  </r>
  <r>
    <x v="0"/>
    <m/>
    <m/>
    <m/>
    <s v=""/>
    <x v="0"/>
    <x v="0"/>
    <x v="145"/>
  </r>
  <r>
    <x v="0"/>
    <m/>
    <m/>
    <m/>
    <s v=""/>
    <x v="0"/>
    <x v="0"/>
    <x v="146"/>
  </r>
  <r>
    <x v="0"/>
    <m/>
    <m/>
    <m/>
    <s v=""/>
    <x v="0"/>
    <x v="0"/>
    <x v="147"/>
  </r>
  <r>
    <x v="0"/>
    <m/>
    <m/>
    <m/>
    <s v=""/>
    <x v="0"/>
    <x v="0"/>
    <x v="148"/>
  </r>
  <r>
    <x v="0"/>
    <m/>
    <m/>
    <m/>
    <s v=""/>
    <x v="0"/>
    <x v="0"/>
    <x v="149"/>
  </r>
  <r>
    <x v="0"/>
    <m/>
    <m/>
    <m/>
    <s v=""/>
    <x v="0"/>
    <x v="0"/>
    <x v="150"/>
  </r>
  <r>
    <x v="0"/>
    <m/>
    <m/>
    <m/>
    <s v=""/>
    <x v="0"/>
    <x v="0"/>
    <x v="151"/>
  </r>
  <r>
    <x v="0"/>
    <m/>
    <m/>
    <m/>
    <s v=""/>
    <x v="0"/>
    <x v="0"/>
    <x v="152"/>
  </r>
  <r>
    <x v="0"/>
    <m/>
    <m/>
    <m/>
    <s v=""/>
    <x v="0"/>
    <x v="0"/>
    <x v="153"/>
  </r>
  <r>
    <x v="0"/>
    <m/>
    <m/>
    <m/>
    <s v=""/>
    <x v="0"/>
    <x v="0"/>
    <x v="154"/>
  </r>
  <r>
    <x v="0"/>
    <m/>
    <m/>
    <m/>
    <s v=""/>
    <x v="0"/>
    <x v="0"/>
    <x v="155"/>
  </r>
  <r>
    <x v="0"/>
    <m/>
    <m/>
    <m/>
    <s v=""/>
    <x v="0"/>
    <x v="0"/>
    <x v="156"/>
  </r>
  <r>
    <x v="0"/>
    <m/>
    <m/>
    <m/>
    <s v=""/>
    <x v="0"/>
    <x v="0"/>
    <x v="157"/>
  </r>
  <r>
    <x v="0"/>
    <m/>
    <m/>
    <m/>
    <s v=""/>
    <x v="0"/>
    <x v="0"/>
    <x v="158"/>
  </r>
  <r>
    <x v="0"/>
    <m/>
    <m/>
    <m/>
    <s v=""/>
    <x v="0"/>
    <x v="0"/>
    <x v="159"/>
  </r>
  <r>
    <x v="0"/>
    <m/>
    <m/>
    <m/>
    <s v=""/>
    <x v="0"/>
    <x v="0"/>
    <x v="160"/>
  </r>
  <r>
    <x v="0"/>
    <m/>
    <m/>
    <m/>
    <s v=""/>
    <x v="0"/>
    <x v="0"/>
    <x v="161"/>
  </r>
  <r>
    <x v="0"/>
    <m/>
    <m/>
    <m/>
    <s v=""/>
    <x v="0"/>
    <x v="0"/>
    <x v="162"/>
  </r>
  <r>
    <x v="0"/>
    <m/>
    <m/>
    <m/>
    <s v=""/>
    <x v="0"/>
    <x v="0"/>
    <x v="163"/>
  </r>
  <r>
    <x v="0"/>
    <m/>
    <m/>
    <m/>
    <s v=""/>
    <x v="0"/>
    <x v="0"/>
    <x v="164"/>
  </r>
  <r>
    <x v="0"/>
    <m/>
    <m/>
    <m/>
    <s v=""/>
    <x v="0"/>
    <x v="0"/>
    <x v="165"/>
  </r>
  <r>
    <x v="0"/>
    <m/>
    <m/>
    <m/>
    <s v=""/>
    <x v="0"/>
    <x v="0"/>
    <x v="166"/>
  </r>
  <r>
    <x v="0"/>
    <m/>
    <m/>
    <m/>
    <s v=""/>
    <x v="0"/>
    <x v="0"/>
    <x v="167"/>
  </r>
  <r>
    <x v="0"/>
    <m/>
    <m/>
    <m/>
    <s v=""/>
    <x v="0"/>
    <x v="0"/>
    <x v="168"/>
  </r>
  <r>
    <x v="0"/>
    <m/>
    <m/>
    <m/>
    <s v=""/>
    <x v="0"/>
    <x v="0"/>
    <x v="169"/>
  </r>
  <r>
    <x v="0"/>
    <m/>
    <m/>
    <m/>
    <s v=""/>
    <x v="0"/>
    <x v="0"/>
    <x v="170"/>
  </r>
  <r>
    <x v="0"/>
    <m/>
    <m/>
    <m/>
    <s v=""/>
    <x v="0"/>
    <x v="0"/>
    <x v="171"/>
  </r>
  <r>
    <x v="0"/>
    <m/>
    <m/>
    <m/>
    <s v=""/>
    <x v="0"/>
    <x v="0"/>
    <x v="172"/>
  </r>
  <r>
    <x v="0"/>
    <m/>
    <m/>
    <m/>
    <s v=""/>
    <x v="0"/>
    <x v="0"/>
    <x v="173"/>
  </r>
  <r>
    <x v="0"/>
    <m/>
    <m/>
    <m/>
    <s v=""/>
    <x v="0"/>
    <x v="0"/>
    <x v="174"/>
  </r>
  <r>
    <x v="0"/>
    <m/>
    <m/>
    <m/>
    <s v=""/>
    <x v="0"/>
    <x v="0"/>
    <x v="175"/>
  </r>
  <r>
    <x v="0"/>
    <m/>
    <m/>
    <m/>
    <s v=""/>
    <x v="0"/>
    <x v="0"/>
    <x v="176"/>
  </r>
  <r>
    <x v="0"/>
    <m/>
    <m/>
    <m/>
    <s v=""/>
    <x v="0"/>
    <x v="0"/>
    <x v="177"/>
  </r>
  <r>
    <x v="0"/>
    <m/>
    <m/>
    <m/>
    <s v=""/>
    <x v="0"/>
    <x v="0"/>
    <x v="178"/>
  </r>
  <r>
    <x v="0"/>
    <m/>
    <m/>
    <m/>
    <s v=""/>
    <x v="0"/>
    <x v="0"/>
    <x v="179"/>
  </r>
  <r>
    <x v="0"/>
    <m/>
    <m/>
    <m/>
    <s v=""/>
    <x v="0"/>
    <x v="0"/>
    <x v="180"/>
  </r>
  <r>
    <x v="0"/>
    <m/>
    <m/>
    <m/>
    <s v=""/>
    <x v="0"/>
    <x v="0"/>
    <x v="181"/>
  </r>
  <r>
    <x v="0"/>
    <m/>
    <m/>
    <m/>
    <s v=""/>
    <x v="0"/>
    <x v="0"/>
    <x v="182"/>
  </r>
  <r>
    <x v="0"/>
    <m/>
    <m/>
    <m/>
    <s v=""/>
    <x v="0"/>
    <x v="0"/>
    <x v="183"/>
  </r>
  <r>
    <x v="0"/>
    <m/>
    <m/>
    <m/>
    <s v=""/>
    <x v="0"/>
    <x v="0"/>
    <x v="184"/>
  </r>
  <r>
    <x v="0"/>
    <m/>
    <m/>
    <m/>
    <s v=""/>
    <x v="0"/>
    <x v="0"/>
    <x v="185"/>
  </r>
  <r>
    <x v="0"/>
    <m/>
    <m/>
    <m/>
    <s v=""/>
    <x v="0"/>
    <x v="0"/>
    <x v="186"/>
  </r>
  <r>
    <x v="0"/>
    <m/>
    <m/>
    <m/>
    <s v=""/>
    <x v="0"/>
    <x v="0"/>
    <x v="187"/>
  </r>
  <r>
    <x v="0"/>
    <m/>
    <m/>
    <m/>
    <s v=""/>
    <x v="0"/>
    <x v="0"/>
    <x v="188"/>
  </r>
  <r>
    <x v="0"/>
    <m/>
    <m/>
    <m/>
    <s v=""/>
    <x v="0"/>
    <x v="0"/>
    <x v="189"/>
  </r>
  <r>
    <x v="0"/>
    <m/>
    <m/>
    <m/>
    <s v=""/>
    <x v="0"/>
    <x v="0"/>
    <x v="190"/>
  </r>
  <r>
    <x v="0"/>
    <m/>
    <m/>
    <m/>
    <s v=""/>
    <x v="0"/>
    <x v="0"/>
    <x v="191"/>
  </r>
  <r>
    <x v="0"/>
    <m/>
    <m/>
    <m/>
    <s v=""/>
    <x v="0"/>
    <x v="0"/>
    <x v="192"/>
  </r>
  <r>
    <x v="0"/>
    <m/>
    <m/>
    <m/>
    <s v=""/>
    <x v="0"/>
    <x v="0"/>
    <x v="193"/>
  </r>
  <r>
    <x v="0"/>
    <m/>
    <m/>
    <m/>
    <s v=""/>
    <x v="0"/>
    <x v="0"/>
    <x v="194"/>
  </r>
  <r>
    <x v="0"/>
    <m/>
    <m/>
    <m/>
    <s v=""/>
    <x v="0"/>
    <x v="0"/>
    <x v="195"/>
  </r>
  <r>
    <x v="0"/>
    <m/>
    <m/>
    <m/>
    <s v=""/>
    <x v="0"/>
    <x v="0"/>
    <x v="196"/>
  </r>
  <r>
    <x v="0"/>
    <m/>
    <m/>
    <m/>
    <s v=""/>
    <x v="0"/>
    <x v="0"/>
    <x v="197"/>
  </r>
  <r>
    <x v="0"/>
    <m/>
    <m/>
    <m/>
    <s v=""/>
    <x v="0"/>
    <x v="0"/>
    <x v="198"/>
  </r>
  <r>
    <x v="0"/>
    <m/>
    <m/>
    <m/>
    <s v=""/>
    <x v="0"/>
    <x v="0"/>
    <x v="199"/>
  </r>
  <r>
    <x v="0"/>
    <m/>
    <m/>
    <m/>
    <s v=""/>
    <x v="0"/>
    <x v="0"/>
    <x v="200"/>
  </r>
  <r>
    <x v="0"/>
    <m/>
    <m/>
    <m/>
    <s v=""/>
    <x v="0"/>
    <x v="0"/>
    <x v="201"/>
  </r>
  <r>
    <x v="0"/>
    <m/>
    <m/>
    <m/>
    <s v=""/>
    <x v="0"/>
    <x v="0"/>
    <x v="202"/>
  </r>
  <r>
    <x v="0"/>
    <m/>
    <m/>
    <m/>
    <s v=""/>
    <x v="0"/>
    <x v="0"/>
    <x v="203"/>
  </r>
  <r>
    <x v="0"/>
    <m/>
    <m/>
    <m/>
    <s v=""/>
    <x v="0"/>
    <x v="0"/>
    <x v="204"/>
  </r>
  <r>
    <x v="0"/>
    <m/>
    <m/>
    <m/>
    <s v=""/>
    <x v="0"/>
    <x v="0"/>
    <x v="205"/>
  </r>
  <r>
    <x v="0"/>
    <m/>
    <m/>
    <m/>
    <s v=""/>
    <x v="0"/>
    <x v="0"/>
    <x v="206"/>
  </r>
  <r>
    <x v="0"/>
    <m/>
    <m/>
    <m/>
    <s v=""/>
    <x v="0"/>
    <x v="0"/>
    <x v="207"/>
  </r>
  <r>
    <x v="0"/>
    <m/>
    <m/>
    <m/>
    <s v=""/>
    <x v="0"/>
    <x v="0"/>
    <x v="208"/>
  </r>
  <r>
    <x v="0"/>
    <m/>
    <m/>
    <m/>
    <s v=""/>
    <x v="0"/>
    <x v="0"/>
    <x v="209"/>
  </r>
  <r>
    <x v="0"/>
    <m/>
    <m/>
    <m/>
    <s v=""/>
    <x v="0"/>
    <x v="0"/>
    <x v="210"/>
  </r>
  <r>
    <x v="0"/>
    <m/>
    <m/>
    <m/>
    <s v=""/>
    <x v="0"/>
    <x v="0"/>
    <x v="211"/>
  </r>
  <r>
    <x v="0"/>
    <m/>
    <m/>
    <m/>
    <s v=""/>
    <x v="0"/>
    <x v="0"/>
    <x v="212"/>
  </r>
  <r>
    <x v="0"/>
    <m/>
    <m/>
    <m/>
    <s v=""/>
    <x v="0"/>
    <x v="0"/>
    <x v="213"/>
  </r>
  <r>
    <x v="0"/>
    <m/>
    <m/>
    <m/>
    <s v=""/>
    <x v="0"/>
    <x v="0"/>
    <x v="214"/>
  </r>
  <r>
    <x v="0"/>
    <m/>
    <m/>
    <m/>
    <s v=""/>
    <x v="0"/>
    <x v="0"/>
    <x v="215"/>
  </r>
  <r>
    <x v="0"/>
    <m/>
    <m/>
    <m/>
    <s v=""/>
    <x v="0"/>
    <x v="0"/>
    <x v="216"/>
  </r>
  <r>
    <x v="0"/>
    <m/>
    <m/>
    <m/>
    <s v=""/>
    <x v="0"/>
    <x v="0"/>
    <x v="217"/>
  </r>
  <r>
    <x v="0"/>
    <m/>
    <m/>
    <m/>
    <s v=""/>
    <x v="0"/>
    <x v="0"/>
    <x v="218"/>
  </r>
  <r>
    <x v="0"/>
    <m/>
    <m/>
    <m/>
    <s v=""/>
    <x v="0"/>
    <x v="0"/>
    <x v="219"/>
  </r>
  <r>
    <x v="0"/>
    <m/>
    <m/>
    <m/>
    <s v=""/>
    <x v="0"/>
    <x v="0"/>
    <x v="220"/>
  </r>
  <r>
    <x v="0"/>
    <m/>
    <m/>
    <m/>
    <s v=""/>
    <x v="0"/>
    <x v="0"/>
    <x v="221"/>
  </r>
  <r>
    <x v="0"/>
    <m/>
    <m/>
    <m/>
    <s v=""/>
    <x v="0"/>
    <x v="0"/>
    <x v="222"/>
  </r>
  <r>
    <x v="0"/>
    <m/>
    <m/>
    <m/>
    <s v=""/>
    <x v="0"/>
    <x v="0"/>
    <x v="223"/>
  </r>
  <r>
    <x v="0"/>
    <m/>
    <m/>
    <m/>
    <s v=""/>
    <x v="0"/>
    <x v="0"/>
    <x v="224"/>
  </r>
  <r>
    <x v="0"/>
    <m/>
    <m/>
    <m/>
    <s v=""/>
    <x v="0"/>
    <x v="0"/>
    <x v="225"/>
  </r>
  <r>
    <x v="0"/>
    <m/>
    <m/>
    <m/>
    <s v=""/>
    <x v="0"/>
    <x v="0"/>
    <x v="226"/>
  </r>
  <r>
    <x v="0"/>
    <m/>
    <m/>
    <m/>
    <s v=""/>
    <x v="0"/>
    <x v="0"/>
    <x v="227"/>
  </r>
  <r>
    <x v="0"/>
    <m/>
    <m/>
    <m/>
    <s v=""/>
    <x v="0"/>
    <x v="0"/>
    <x v="228"/>
  </r>
  <r>
    <x v="0"/>
    <m/>
    <m/>
    <m/>
    <s v=""/>
    <x v="0"/>
    <x v="0"/>
    <x v="229"/>
  </r>
  <r>
    <x v="0"/>
    <m/>
    <m/>
    <m/>
    <s v=""/>
    <x v="0"/>
    <x v="0"/>
    <x v="230"/>
  </r>
  <r>
    <x v="0"/>
    <m/>
    <m/>
    <m/>
    <s v=""/>
    <x v="0"/>
    <x v="0"/>
    <x v="231"/>
  </r>
  <r>
    <x v="0"/>
    <m/>
    <m/>
    <m/>
    <s v=""/>
    <x v="0"/>
    <x v="0"/>
    <x v="232"/>
  </r>
  <r>
    <x v="0"/>
    <m/>
    <m/>
    <m/>
    <s v=""/>
    <x v="0"/>
    <x v="0"/>
    <x v="233"/>
  </r>
  <r>
    <x v="0"/>
    <m/>
    <m/>
    <m/>
    <s v=""/>
    <x v="0"/>
    <x v="0"/>
    <x v="234"/>
  </r>
  <r>
    <x v="0"/>
    <m/>
    <m/>
    <m/>
    <s v=""/>
    <x v="0"/>
    <x v="0"/>
    <x v="235"/>
  </r>
  <r>
    <x v="0"/>
    <m/>
    <m/>
    <m/>
    <s v=""/>
    <x v="0"/>
    <x v="0"/>
    <x v="236"/>
  </r>
  <r>
    <x v="0"/>
    <m/>
    <m/>
    <m/>
    <s v=""/>
    <x v="0"/>
    <x v="0"/>
    <x v="237"/>
  </r>
  <r>
    <x v="0"/>
    <m/>
    <m/>
    <m/>
    <s v=""/>
    <x v="0"/>
    <x v="0"/>
    <x v="238"/>
  </r>
  <r>
    <x v="0"/>
    <m/>
    <m/>
    <m/>
    <s v=""/>
    <x v="0"/>
    <x v="0"/>
    <x v="239"/>
  </r>
  <r>
    <x v="0"/>
    <m/>
    <m/>
    <m/>
    <s v=""/>
    <x v="0"/>
    <x v="0"/>
    <x v="240"/>
  </r>
  <r>
    <x v="0"/>
    <m/>
    <m/>
    <m/>
    <s v=""/>
    <x v="0"/>
    <x v="0"/>
    <x v="241"/>
  </r>
  <r>
    <x v="0"/>
    <m/>
    <m/>
    <m/>
    <s v=""/>
    <x v="0"/>
    <x v="0"/>
    <x v="242"/>
  </r>
  <r>
    <x v="0"/>
    <m/>
    <m/>
    <m/>
    <s v=""/>
    <x v="0"/>
    <x v="0"/>
    <x v="243"/>
  </r>
  <r>
    <x v="0"/>
    <m/>
    <m/>
    <m/>
    <s v=""/>
    <x v="0"/>
    <x v="0"/>
    <x v="244"/>
  </r>
  <r>
    <x v="0"/>
    <m/>
    <m/>
    <m/>
    <s v=""/>
    <x v="0"/>
    <x v="0"/>
    <x v="245"/>
  </r>
  <r>
    <x v="0"/>
    <m/>
    <m/>
    <m/>
    <s v=""/>
    <x v="0"/>
    <x v="0"/>
    <x v="246"/>
  </r>
  <r>
    <x v="0"/>
    <m/>
    <m/>
    <m/>
    <s v=""/>
    <x v="0"/>
    <x v="0"/>
    <x v="247"/>
  </r>
  <r>
    <x v="0"/>
    <m/>
    <m/>
    <m/>
    <s v=""/>
    <x v="0"/>
    <x v="0"/>
    <x v="248"/>
  </r>
  <r>
    <x v="0"/>
    <m/>
    <m/>
    <m/>
    <s v=""/>
    <x v="0"/>
    <x v="0"/>
    <x v="249"/>
  </r>
  <r>
    <x v="0"/>
    <m/>
    <m/>
    <m/>
    <m/>
    <x v="1"/>
    <x v="1"/>
    <x v="250"/>
  </r>
  <r>
    <x v="0"/>
    <m/>
    <m/>
    <m/>
    <m/>
    <x v="1"/>
    <x v="1"/>
    <x v="250"/>
  </r>
  <r>
    <x v="0"/>
    <m/>
    <m/>
    <m/>
    <m/>
    <x v="1"/>
    <x v="1"/>
    <x v="250"/>
  </r>
  <r>
    <x v="0"/>
    <m/>
    <m/>
    <m/>
    <m/>
    <x v="1"/>
    <x v="1"/>
    <x v="250"/>
  </r>
  <r>
    <x v="0"/>
    <m/>
    <m/>
    <m/>
    <m/>
    <x v="1"/>
    <x v="1"/>
    <x v="250"/>
  </r>
  <r>
    <x v="0"/>
    <m/>
    <m/>
    <m/>
    <m/>
    <x v="1"/>
    <x v="1"/>
    <x v="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missingCaption="9：00：00" updatedVersion="4" minRefreshableVersion="3" showMultipleLabel="0" showMemberPropertyTips="0" useAutoFormatting="1" rowGrandTotals="0" colGrandTotals="0" itemPrintTitles="1" createdVersion="4" indent="0" compact="0" compactData="0" gridDropZones="1">
  <location ref="A3:D5" firstHeaderRow="2" firstDataRow="2" firstDataCol="3" rowPageCount="1" colPageCount="1"/>
  <pivotFields count="8">
    <pivotField axis="axisRow" compact="0" outline="0" subtotalTop="0" showAll="0" includeNewItemsInFilter="1" defaultSubtotal="0">
      <items count="44">
        <item m="1" x="34"/>
        <item m="1" x="22"/>
        <item m="1" x="14"/>
        <item m="1" x="3"/>
        <item m="1" x="36"/>
        <item m="1" x="24"/>
        <item m="1" x="15"/>
        <item m="1" x="8"/>
        <item m="1" x="41"/>
        <item m="1" x="27"/>
        <item m="1" x="5"/>
        <item m="1" x="19"/>
        <item m="1" x="2"/>
        <item m="1" x="29"/>
        <item m="1" x="4"/>
        <item m="1" x="6"/>
        <item m="1" x="42"/>
        <item m="1" x="16"/>
        <item m="1" x="43"/>
        <item x="0"/>
        <item m="1" x="10"/>
        <item m="1" x="30"/>
        <item m="1" x="32"/>
        <item m="1" x="20"/>
        <item m="1" x="26"/>
        <item m="1" x="38"/>
        <item m="1" x="21"/>
        <item m="1" x="9"/>
        <item m="1" x="17"/>
        <item m="1" x="18"/>
        <item m="1" x="23"/>
        <item m="1" x="7"/>
        <item m="1" x="25"/>
        <item m="1" x="35"/>
        <item m="1" x="37"/>
        <item m="1" x="12"/>
        <item m="1" x="39"/>
        <item m="1" x="33"/>
        <item m="1" x="13"/>
        <item m="1" x="31"/>
        <item m="1" x="28"/>
        <item m="1" x="11"/>
        <item m="1" x="1"/>
        <item m="1" x="4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1" outline="0" subtotalTop="0" showAll="0" includeNewItemsInFilter="1"/>
    <pivotField name="名前" axis="axisRow" compact="0" outline="0" subtotalTop="0" showAll="0" includeNewItemsInFilter="1">
      <items count="103">
        <item x="0"/>
        <item m="1" x="92"/>
        <item m="1" x="52"/>
        <item m="1" x="65"/>
        <item m="1" x="43"/>
        <item m="1" x="96"/>
        <item m="1" x="93"/>
        <item m="1" x="26"/>
        <item m="1" x="2"/>
        <item m="1" x="3"/>
        <item m="1" x="20"/>
        <item m="1" x="42"/>
        <item m="1" x="74"/>
        <item m="1" x="17"/>
        <item m="1" x="72"/>
        <item m="1" x="14"/>
        <item m="1" x="67"/>
        <item m="1" x="13"/>
        <item m="1" x="64"/>
        <item m="1" x="75"/>
        <item m="1" x="41"/>
        <item m="1" x="82"/>
        <item m="1" x="90"/>
        <item m="1" x="22"/>
        <item m="1" x="100"/>
        <item m="1" x="81"/>
        <item m="1" x="46"/>
        <item m="1" x="25"/>
        <item m="1" x="78"/>
        <item m="1" x="66"/>
        <item m="1" x="19"/>
        <item m="1" x="59"/>
        <item m="1" x="76"/>
        <item m="1" x="62"/>
        <item m="1" x="48"/>
        <item m="1" x="86"/>
        <item m="1" x="98"/>
        <item m="1" x="31"/>
        <item m="1" x="94"/>
        <item m="1" x="73"/>
        <item m="1" x="40"/>
        <item m="1" x="61"/>
        <item m="1" x="18"/>
        <item x="1"/>
        <item m="1" x="45"/>
        <item m="1" x="23"/>
        <item m="1" x="29"/>
        <item m="1" x="35"/>
        <item m="1" x="95"/>
        <item m="1" x="60"/>
        <item m="1" x="6"/>
        <item m="1" x="32"/>
        <item m="1" x="69"/>
        <item m="1" x="16"/>
        <item m="1" x="47"/>
        <item m="1" x="84"/>
        <item m="1" x="11"/>
        <item m="1" x="8"/>
        <item m="1" x="34"/>
        <item m="1" x="58"/>
        <item m="1" x="88"/>
        <item m="1" x="9"/>
        <item m="1" x="83"/>
        <item m="1" x="53"/>
        <item m="1" x="49"/>
        <item m="1" x="30"/>
        <item m="1" x="97"/>
        <item m="1" x="5"/>
        <item m="1" x="44"/>
        <item m="1" x="21"/>
        <item m="1" x="27"/>
        <item m="1" x="57"/>
        <item m="1" x="33"/>
        <item m="1" x="37"/>
        <item m="1" x="39"/>
        <item m="1" x="54"/>
        <item m="1" x="99"/>
        <item m="1" x="38"/>
        <item m="1" x="4"/>
        <item m="1" x="63"/>
        <item m="1" x="56"/>
        <item m="1" x="79"/>
        <item m="1" x="10"/>
        <item m="1" x="15"/>
        <item m="1" x="80"/>
        <item m="1" x="101"/>
        <item m="1" x="12"/>
        <item m="1" x="50"/>
        <item m="1" x="85"/>
        <item m="1" x="24"/>
        <item m="1" x="36"/>
        <item m="1" x="51"/>
        <item m="1" x="77"/>
        <item m="1" x="68"/>
        <item m="1" x="89"/>
        <item m="1" x="28"/>
        <item m="1" x="87"/>
        <item m="1" x="71"/>
        <item m="1" x="7"/>
        <item m="1" x="91"/>
        <item m="1" x="55"/>
        <item m="1" x="70"/>
        <item t="default"/>
      </items>
    </pivotField>
    <pivotField name="部別" axis="axisPage" compact="0" outline="0" subtotalTop="0" multipleItemSelectionAllowed="1" showAll="0" includeNewItemsInFilter="1">
      <items count="11">
        <item h="1" x="0"/>
        <item h="1" m="1" x="5"/>
        <item h="1" m="1" x="7"/>
        <item h="1" m="1" x="9"/>
        <item m="1" x="3"/>
        <item h="1" m="1" x="4"/>
        <item h="1" m="1" x="6"/>
        <item m="1" x="8"/>
        <item h="1" m="1" x="2"/>
        <item h="1" x="1"/>
        <item t="default"/>
      </items>
    </pivotField>
    <pivotField name="着順" axis="axisRow" compact="0" outline="0" subtotalTop="0" showAll="0" includeNewItemsInFilter="1" defaultSubtotal="0">
      <items count="2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250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</items>
    </pivotField>
  </pivotFields>
  <rowFields count="3">
    <field x="7"/>
    <field x="0"/>
    <field x="5"/>
  </rowFields>
  <colItems count="1">
    <i/>
  </colItems>
  <pageFields count="1">
    <pageField fld="6" hier="0"/>
  </pageFields>
  <dataFields count="1">
    <dataField name="タイム" fld="4" baseField="0" baseItem="0" numFmtId="21"/>
  </dataFields>
  <formats count="31">
    <format dxfId="31">
      <pivotArea field="7" type="button" dataOnly="0" labelOnly="1" outline="0" axis="axisRow" fieldPosition="0"/>
    </format>
    <format dxfId="30">
      <pivotArea field="7" type="button" dataOnly="0" labelOnly="1" outline="0" axis="axisRow" fieldPosition="0"/>
    </format>
    <format dxfId="29">
      <pivotArea field="7" type="button" dataOnly="0" labelOnly="1" outline="0" axis="axisRow" fieldPosition="0"/>
    </format>
    <format dxfId="28">
      <pivotArea field="5" type="button" dataOnly="0" labelOnly="1" outline="0" axis="axisRow" fieldPosition="2"/>
    </format>
    <format dxfId="27">
      <pivotArea field="6" type="button" dataOnly="0" labelOnly="1" outline="0" axis="axisPage" fieldPosition="0"/>
    </format>
    <format dxfId="26">
      <pivotArea field="6" type="button" dataOnly="0" labelOnly="1" outline="0" axis="axisPage" fieldPosition="0"/>
    </format>
    <format dxfId="25">
      <pivotArea field="6" type="button" dataOnly="0" labelOnly="1" outline="0" axis="axisPage" fieldPosition="0"/>
    </format>
    <format dxfId="24">
      <pivotArea field="6" type="button" dataOnly="0" labelOnly="1" outline="0" axis="axisPage" fieldPosition="0"/>
    </format>
    <format dxfId="23">
      <pivotArea field="6" type="button" dataOnly="0" labelOnly="1" outline="0" axis="axisPage" fieldPosition="0"/>
    </format>
    <format dxfId="22">
      <pivotArea field="6" type="button" dataOnly="0" labelOnly="1" outline="0" axis="axisPage" fieldPosition="0"/>
    </format>
    <format dxfId="21">
      <pivotArea dataOnly="0" outline="0" fieldPosition="0">
        <references count="1">
          <reference field="6" count="1">
            <x v="1"/>
          </reference>
        </references>
      </pivotArea>
    </format>
    <format dxfId="20">
      <pivotArea dataOnly="0" labelOnly="1" outline="0" fieldPosition="0">
        <references count="1">
          <reference field="5" count="0"/>
        </references>
      </pivotArea>
    </format>
    <format dxfId="19">
      <pivotArea field="0" type="button" dataOnly="0" labelOnly="1" outline="0" axis="axisRow" fieldPosition="1"/>
    </format>
    <format dxfId="18">
      <pivotArea field="7" type="button" dataOnly="0" labelOnly="1" outline="0" axis="axisRow" fieldPosition="0"/>
    </format>
    <format dxfId="17">
      <pivotArea dataOnly="0" labelOnly="1" outline="0" fieldPosition="0">
        <references count="1">
          <reference field="7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dataOnly="0" labelOnly="1" outline="0" fieldPosition="0">
        <references count="1">
          <reference field="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5">
      <pivotArea field="7" type="button" dataOnly="0" labelOnly="1" outline="0" axis="axisRow" fieldPosition="0"/>
    </format>
    <format dxfId="14">
      <pivotArea field="0" type="button" dataOnly="0" labelOnly="1" outline="0" axis="axisRow" fieldPosition="1"/>
    </format>
    <format dxfId="13">
      <pivotArea field="5" type="button" dataOnly="0" labelOnly="1" outline="0" axis="axisRow" fieldPosition="2"/>
    </format>
    <format dxfId="12">
      <pivotArea field="0" type="button" dataOnly="0" labelOnly="1" outline="0" axis="axisRow" fieldPosition="1"/>
    </format>
    <format dxfId="11">
      <pivotArea field="5" type="button" dataOnly="0" labelOnly="1" outline="0" axis="axisRow" fieldPosition="2"/>
    </format>
    <format dxfId="10">
      <pivotArea dataOnly="0" outline="0" fieldPosition="0">
        <references count="1">
          <reference field="6" count="1">
            <x v="1"/>
          </reference>
        </references>
      </pivotArea>
    </format>
    <format dxfId="9">
      <pivotArea dataOnly="0" outline="0" fieldPosition="0">
        <references count="1">
          <reference field="6" count="0"/>
        </references>
      </pivotArea>
    </format>
    <format dxfId="8">
      <pivotArea dataOnly="0" outline="0" fieldPosition="0">
        <references count="1">
          <reference field="6" count="1">
            <x v="1"/>
          </reference>
        </references>
      </pivotArea>
    </format>
    <format dxfId="7">
      <pivotArea dataOnly="0" outline="0" fieldPosition="0">
        <references count="1">
          <reference field="6" count="1">
            <x v="1"/>
          </reference>
        </references>
      </pivotArea>
    </format>
    <format dxfId="6">
      <pivotArea dataOnly="0" outline="0" fieldPosition="0">
        <references count="1">
          <reference field="6" count="0"/>
        </references>
      </pivotArea>
    </format>
    <format dxfId="5">
      <pivotArea dataOnly="0" outline="0" fieldPosition="0">
        <references count="1">
          <reference field="6" count="0"/>
        </references>
      </pivotArea>
    </format>
    <format dxfId="4">
      <pivotArea dataOnly="0" outline="0" fieldPosition="0">
        <references count="1">
          <reference field="6" count="0"/>
        </references>
      </pivotArea>
    </format>
    <format dxfId="3">
      <pivotArea dataOnly="0" outline="0" fieldPosition="0">
        <references count="1">
          <reference field="6" count="0"/>
        </references>
      </pivotArea>
    </format>
    <format dxfId="2">
      <pivotArea field="6" type="button" dataOnly="0" labelOnly="1" outline="0" axis="axisPage" fieldPosition="0"/>
    </format>
    <format dxfId="1">
      <pivotArea field="6" type="button" dataOnly="0" labelOnly="1" outline="0" axis="axisPage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showGridLines="0" topLeftCell="A7" workbookViewId="0">
      <selection activeCell="C19" sqref="C19"/>
    </sheetView>
  </sheetViews>
  <sheetFormatPr defaultRowHeight="15.75"/>
  <cols>
    <col min="1" max="1" width="4.625" style="132" customWidth="1"/>
    <col min="2" max="2" width="4" style="132" customWidth="1"/>
    <col min="3" max="16384" width="9" style="132"/>
  </cols>
  <sheetData>
    <row r="2" spans="1:3">
      <c r="B2" s="132" t="s">
        <v>23</v>
      </c>
    </row>
    <row r="4" spans="1:3">
      <c r="B4" s="132" t="s">
        <v>652</v>
      </c>
    </row>
    <row r="5" spans="1:3">
      <c r="C5" s="132" t="s">
        <v>24</v>
      </c>
    </row>
    <row r="6" spans="1:3">
      <c r="C6" s="132" t="s">
        <v>25</v>
      </c>
    </row>
    <row r="7" spans="1:3">
      <c r="C7" s="133" t="s">
        <v>77</v>
      </c>
    </row>
    <row r="9" spans="1:3">
      <c r="B9" s="132" t="s">
        <v>653</v>
      </c>
    </row>
    <row r="10" spans="1:3">
      <c r="C10" s="134" t="s">
        <v>654</v>
      </c>
    </row>
    <row r="11" spans="1:3">
      <c r="C11" s="135" t="s">
        <v>26</v>
      </c>
    </row>
    <row r="15" spans="1:3">
      <c r="A15" s="136" t="s">
        <v>82</v>
      </c>
      <c r="B15" s="132" t="s">
        <v>83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5"/>
  <sheetViews>
    <sheetView topLeftCell="B1" workbookViewId="0">
      <pane ySplit="1" topLeftCell="A11" activePane="bottomLeft" state="frozen"/>
      <selection pane="bottomLeft" activeCell="N85" sqref="N85"/>
    </sheetView>
  </sheetViews>
  <sheetFormatPr defaultRowHeight="15.75" customHeight="1"/>
  <cols>
    <col min="1" max="1" width="4.5" style="82" hidden="1" customWidth="1"/>
    <col min="2" max="2" width="8.75" style="95" bestFit="1" customWidth="1"/>
    <col min="3" max="4" width="5.75" style="95" bestFit="1" customWidth="1"/>
    <col min="5" max="5" width="13.875" style="95" customWidth="1"/>
    <col min="6" max="6" width="5.75" style="95" bestFit="1" customWidth="1"/>
    <col min="7" max="7" width="11" style="95" bestFit="1" customWidth="1"/>
    <col min="8" max="8" width="5.25" style="95" hidden="1" customWidth="1"/>
    <col min="9" max="9" width="18.25" style="82" customWidth="1"/>
    <col min="10" max="10" width="7.625" style="82" bestFit="1" customWidth="1"/>
    <col min="11" max="11" width="2.75" style="82" hidden="1" customWidth="1"/>
    <col min="12" max="12" width="5.75" style="82" bestFit="1" customWidth="1"/>
    <col min="13" max="13" width="9" style="82"/>
    <col min="14" max="14" width="29.5" style="82" bestFit="1" customWidth="1"/>
    <col min="15" max="16384" width="9" style="82"/>
  </cols>
  <sheetData>
    <row r="1" spans="1:16" ht="15.75" customHeight="1" thickBot="1">
      <c r="B1" s="96" t="s">
        <v>1</v>
      </c>
      <c r="C1" s="97" t="s">
        <v>39</v>
      </c>
      <c r="D1" s="97" t="s">
        <v>449</v>
      </c>
      <c r="E1" s="97" t="s">
        <v>27</v>
      </c>
      <c r="F1" s="97" t="s">
        <v>53</v>
      </c>
      <c r="G1" s="97" t="s">
        <v>75</v>
      </c>
      <c r="H1" s="98" t="s">
        <v>60</v>
      </c>
      <c r="I1" s="99" t="s">
        <v>55</v>
      </c>
      <c r="J1" s="100" t="s">
        <v>56</v>
      </c>
    </row>
    <row r="2" spans="1:16" ht="15.75" customHeight="1">
      <c r="A2" s="107"/>
      <c r="B2" s="108">
        <v>101</v>
      </c>
      <c r="C2" s="109" t="s">
        <v>30</v>
      </c>
      <c r="D2" s="109">
        <v>5</v>
      </c>
      <c r="E2" s="110" t="s">
        <v>570</v>
      </c>
      <c r="F2" s="110" t="s">
        <v>104</v>
      </c>
      <c r="G2" s="109" t="s">
        <v>62</v>
      </c>
      <c r="H2" s="111"/>
      <c r="I2" s="112">
        <f>IFERROR(VLOOKUP(B2,②速記!B:J,5,0),"No Time")</f>
        <v>1.6192129629629629E-2</v>
      </c>
      <c r="J2" s="113">
        <f>IFERROR(VLOOKUP(B2,②速記!B:J,9,0),"NoRank")</f>
        <v>3</v>
      </c>
      <c r="N2" s="82" t="s">
        <v>11</v>
      </c>
      <c r="P2" s="88" t="s">
        <v>439</v>
      </c>
    </row>
    <row r="3" spans="1:16" ht="15.75" customHeight="1">
      <c r="A3" s="114"/>
      <c r="B3" s="70">
        <v>102</v>
      </c>
      <c r="C3" s="83" t="s">
        <v>30</v>
      </c>
      <c r="D3" s="83">
        <v>5</v>
      </c>
      <c r="E3" s="84" t="s">
        <v>560</v>
      </c>
      <c r="F3" s="84" t="s">
        <v>104</v>
      </c>
      <c r="G3" s="83" t="s">
        <v>62</v>
      </c>
      <c r="H3" s="85"/>
      <c r="I3" s="86">
        <f>IFERROR(VLOOKUP(B3,②速記!B:J,5,0),"No Time")</f>
        <v>1.7534722222222222E-2</v>
      </c>
      <c r="J3" s="87">
        <f>IFERROR(VLOOKUP(B3,②速記!B:J,9,0),"NoRank")</f>
        <v>4</v>
      </c>
      <c r="N3" s="82" t="s">
        <v>2</v>
      </c>
      <c r="P3" s="88" t="s">
        <v>440</v>
      </c>
    </row>
    <row r="4" spans="1:16" ht="15.75" customHeight="1">
      <c r="A4" s="114"/>
      <c r="B4" s="70">
        <v>103</v>
      </c>
      <c r="C4" s="83" t="s">
        <v>30</v>
      </c>
      <c r="D4" s="83">
        <v>5</v>
      </c>
      <c r="E4" s="84" t="s">
        <v>559</v>
      </c>
      <c r="F4" s="84" t="s">
        <v>104</v>
      </c>
      <c r="G4" s="83" t="s">
        <v>562</v>
      </c>
      <c r="H4" s="85"/>
      <c r="I4" s="86">
        <f>IFERROR(VLOOKUP(B4,②速記!B:J,5,0),"No Time")</f>
        <v>1.4282407407407409E-2</v>
      </c>
      <c r="J4" s="87">
        <f>IFERROR(VLOOKUP(B4,②速記!B:J,9,0),"NoRank")</f>
        <v>1</v>
      </c>
      <c r="N4" s="82" t="s">
        <v>12</v>
      </c>
      <c r="P4" s="88" t="s">
        <v>441</v>
      </c>
    </row>
    <row r="5" spans="1:16" ht="15.75" customHeight="1">
      <c r="A5" s="114"/>
      <c r="B5" s="70">
        <v>104</v>
      </c>
      <c r="C5" s="83" t="s">
        <v>30</v>
      </c>
      <c r="D5" s="83">
        <v>5</v>
      </c>
      <c r="E5" s="84" t="s">
        <v>571</v>
      </c>
      <c r="F5" s="84" t="s">
        <v>104</v>
      </c>
      <c r="G5" s="83" t="s">
        <v>62</v>
      </c>
      <c r="H5" s="85"/>
      <c r="I5" s="86">
        <f>IFERROR(VLOOKUP(B5,②速記!B:J,5,0),"No Time")</f>
        <v>1.5011574074074075E-2</v>
      </c>
      <c r="J5" s="87">
        <f>IFERROR(VLOOKUP(B5,②速記!B:J,9,0),"NoRank")</f>
        <v>2</v>
      </c>
      <c r="N5" s="82" t="s">
        <v>76</v>
      </c>
      <c r="P5" s="88" t="s">
        <v>442</v>
      </c>
    </row>
    <row r="6" spans="1:16" ht="15.75" customHeight="1">
      <c r="A6" s="114"/>
      <c r="B6" s="70">
        <v>105</v>
      </c>
      <c r="C6" s="83" t="s">
        <v>30</v>
      </c>
      <c r="D6" s="83">
        <v>5</v>
      </c>
      <c r="E6" s="84" t="s">
        <v>557</v>
      </c>
      <c r="F6" s="84" t="s">
        <v>104</v>
      </c>
      <c r="G6" s="83" t="s">
        <v>63</v>
      </c>
      <c r="H6" s="85"/>
      <c r="I6" s="86" t="str">
        <f>IFERROR(VLOOKUP(B6,②速記!B:J,5,0),"No Time")</f>
        <v>No Time</v>
      </c>
      <c r="J6" s="87" t="str">
        <f>IFERROR(VLOOKUP(B6,②速記!B:J,9,0),"NoRank")</f>
        <v>NoRank</v>
      </c>
      <c r="K6" s="82" t="s">
        <v>3</v>
      </c>
      <c r="P6" s="88" t="s">
        <v>443</v>
      </c>
    </row>
    <row r="7" spans="1:16" ht="15.75" customHeight="1">
      <c r="A7" s="114"/>
      <c r="B7" s="70">
        <v>106</v>
      </c>
      <c r="C7" s="83" t="s">
        <v>30</v>
      </c>
      <c r="D7" s="83">
        <v>5</v>
      </c>
      <c r="E7" s="84" t="s">
        <v>556</v>
      </c>
      <c r="F7" s="84" t="s">
        <v>104</v>
      </c>
      <c r="G7" s="83" t="s">
        <v>62</v>
      </c>
      <c r="H7" s="85"/>
      <c r="I7" s="86">
        <f>IFERROR(VLOOKUP(B7,②速記!B:J,5,0),"No Time")</f>
        <v>2.7152777777777779E-2</v>
      </c>
      <c r="J7" s="87">
        <f>IFERROR(VLOOKUP(B7,②速記!B:J,9,0),"NoRank")</f>
        <v>7</v>
      </c>
      <c r="K7" s="82" t="s">
        <v>4</v>
      </c>
      <c r="P7" s="88" t="s">
        <v>444</v>
      </c>
    </row>
    <row r="8" spans="1:16" ht="15.75" customHeight="1">
      <c r="A8" s="114"/>
      <c r="B8" s="70">
        <v>107</v>
      </c>
      <c r="C8" s="83" t="s">
        <v>30</v>
      </c>
      <c r="D8" s="83">
        <v>5</v>
      </c>
      <c r="E8" s="84" t="s">
        <v>555</v>
      </c>
      <c r="F8" s="84" t="s">
        <v>104</v>
      </c>
      <c r="G8" s="83" t="s">
        <v>62</v>
      </c>
      <c r="H8" s="85"/>
      <c r="I8" s="86">
        <f>IFERROR(VLOOKUP(B8,②速記!B:J,5,0),"No Time")</f>
        <v>2.3807870370370368E-2</v>
      </c>
      <c r="J8" s="87">
        <f>IFERROR(VLOOKUP(B8,②速記!B:J,9,0),"NoRank")</f>
        <v>5</v>
      </c>
      <c r="K8" s="82" t="s">
        <v>5</v>
      </c>
      <c r="P8" s="88" t="s">
        <v>445</v>
      </c>
    </row>
    <row r="9" spans="1:16" ht="15.75" customHeight="1" thickBot="1">
      <c r="A9" s="115"/>
      <c r="B9" s="89">
        <v>108</v>
      </c>
      <c r="C9" s="90" t="s">
        <v>30</v>
      </c>
      <c r="D9" s="90">
        <v>5</v>
      </c>
      <c r="E9" s="91" t="s">
        <v>572</v>
      </c>
      <c r="F9" s="91" t="s">
        <v>104</v>
      </c>
      <c r="G9" s="90" t="s">
        <v>62</v>
      </c>
      <c r="H9" s="92"/>
      <c r="I9" s="93">
        <f>IFERROR(VLOOKUP(B9,②速記!B:J,5,0),"No Time")</f>
        <v>2.6435185185185187E-2</v>
      </c>
      <c r="J9" s="94">
        <f>IFERROR(VLOOKUP(B9,②速記!B:J,9,0),"NoRank")</f>
        <v>6</v>
      </c>
      <c r="K9" s="82" t="s">
        <v>6</v>
      </c>
      <c r="P9" s="88" t="s">
        <v>446</v>
      </c>
    </row>
    <row r="10" spans="1:16" ht="15.75" customHeight="1">
      <c r="B10" s="108">
        <v>201</v>
      </c>
      <c r="C10" s="109" t="s">
        <v>438</v>
      </c>
      <c r="D10" s="109">
        <v>5</v>
      </c>
      <c r="E10" s="110" t="s">
        <v>573</v>
      </c>
      <c r="F10" s="110" t="s">
        <v>104</v>
      </c>
      <c r="G10" s="109" t="s">
        <v>63</v>
      </c>
      <c r="H10" s="111"/>
      <c r="I10" s="112">
        <f>IFERROR(VLOOKUP(B10,②速記!B:J,5,0),"No Time")</f>
        <v>1.5914351851851853E-2</v>
      </c>
      <c r="J10" s="113">
        <f>IFERROR(VLOOKUP(B10,②速記!B:J,9,0),"NoRank")</f>
        <v>6</v>
      </c>
      <c r="K10" s="82" t="s">
        <v>7</v>
      </c>
    </row>
    <row r="11" spans="1:16" ht="15.75" customHeight="1">
      <c r="B11" s="70">
        <v>202</v>
      </c>
      <c r="C11" s="83" t="s">
        <v>438</v>
      </c>
      <c r="D11" s="83">
        <v>5</v>
      </c>
      <c r="E11" s="84" t="s">
        <v>574</v>
      </c>
      <c r="F11" s="84" t="s">
        <v>104</v>
      </c>
      <c r="G11" s="83" t="s">
        <v>432</v>
      </c>
      <c r="H11" s="85"/>
      <c r="I11" s="86">
        <f>IFERROR(VLOOKUP(B11,②速記!B:J,5,0),"No Time")</f>
        <v>1.7824074074074076E-2</v>
      </c>
      <c r="J11" s="87">
        <f>IFERROR(VLOOKUP(B11,②速記!B:J,9,0),"NoRank")</f>
        <v>7</v>
      </c>
      <c r="K11" s="82" t="s">
        <v>8</v>
      </c>
    </row>
    <row r="12" spans="1:16" ht="15.75" customHeight="1">
      <c r="B12" s="70">
        <v>203</v>
      </c>
      <c r="C12" s="83" t="s">
        <v>438</v>
      </c>
      <c r="D12" s="83">
        <v>5</v>
      </c>
      <c r="E12" s="84" t="s">
        <v>575</v>
      </c>
      <c r="F12" s="84" t="s">
        <v>104</v>
      </c>
      <c r="G12" s="83" t="s">
        <v>563</v>
      </c>
      <c r="H12" s="85"/>
      <c r="I12" s="86">
        <f>IFERROR(VLOOKUP(B12,②速記!B:J,5,0),"No Time")</f>
        <v>1.2893518518518519E-2</v>
      </c>
      <c r="J12" s="87">
        <f>IFERROR(VLOOKUP(B12,②速記!B:J,9,0),"NoRank")</f>
        <v>1</v>
      </c>
      <c r="K12" s="82" t="s">
        <v>9</v>
      </c>
    </row>
    <row r="13" spans="1:16" ht="15.75" customHeight="1">
      <c r="B13" s="70">
        <v>204</v>
      </c>
      <c r="C13" s="83" t="s">
        <v>438</v>
      </c>
      <c r="D13" s="83">
        <v>5</v>
      </c>
      <c r="E13" s="84" t="s">
        <v>576</v>
      </c>
      <c r="F13" s="84" t="s">
        <v>104</v>
      </c>
      <c r="G13" s="83" t="s">
        <v>63</v>
      </c>
      <c r="H13" s="85"/>
      <c r="I13" s="86">
        <f>IFERROR(VLOOKUP(B13,②速記!B:J,5,0),"No Time")</f>
        <v>1.5046296296296295E-2</v>
      </c>
      <c r="J13" s="87">
        <f>IFERROR(VLOOKUP(B13,②速記!B:J,9,0),"NoRank")</f>
        <v>5</v>
      </c>
      <c r="K13" s="82" t="s">
        <v>10</v>
      </c>
    </row>
    <row r="14" spans="1:16" ht="15.75" customHeight="1">
      <c r="B14" s="70">
        <v>205</v>
      </c>
      <c r="C14" s="83" t="s">
        <v>438</v>
      </c>
      <c r="D14" s="83">
        <v>5</v>
      </c>
      <c r="E14" s="84" t="s">
        <v>577</v>
      </c>
      <c r="F14" s="84" t="s">
        <v>104</v>
      </c>
      <c r="G14" s="83" t="s">
        <v>564</v>
      </c>
      <c r="H14" s="85"/>
      <c r="I14" s="86" t="str">
        <f>IFERROR(VLOOKUP(B14,②速記!B:J,5,0),"No Time")</f>
        <v>No Time</v>
      </c>
      <c r="J14" s="87" t="str">
        <f>IFERROR(VLOOKUP(B14,②速記!B:J,9,0),"NoRank")</f>
        <v>NoRank</v>
      </c>
    </row>
    <row r="15" spans="1:16" ht="15.75" customHeight="1">
      <c r="B15" s="70">
        <v>206</v>
      </c>
      <c r="C15" s="83" t="s">
        <v>438</v>
      </c>
      <c r="D15" s="83">
        <v>5</v>
      </c>
      <c r="E15" s="84" t="s">
        <v>578</v>
      </c>
      <c r="F15" s="84" t="s">
        <v>104</v>
      </c>
      <c r="G15" s="83" t="s">
        <v>432</v>
      </c>
      <c r="H15" s="85"/>
      <c r="I15" s="86">
        <f>IFERROR(VLOOKUP(B15,②速記!B:J,5,0),"No Time")</f>
        <v>1.3564814814814816E-2</v>
      </c>
      <c r="J15" s="87">
        <f>IFERROR(VLOOKUP(B15,②速記!B:J,9,0),"NoRank")</f>
        <v>3</v>
      </c>
    </row>
    <row r="16" spans="1:16" ht="15.75" customHeight="1">
      <c r="B16" s="70">
        <v>207</v>
      </c>
      <c r="C16" s="83" t="s">
        <v>438</v>
      </c>
      <c r="D16" s="83">
        <v>5</v>
      </c>
      <c r="E16" s="84" t="s">
        <v>579</v>
      </c>
      <c r="F16" s="84" t="s">
        <v>523</v>
      </c>
      <c r="G16" s="83" t="s">
        <v>62</v>
      </c>
      <c r="H16" s="85"/>
      <c r="I16" s="86">
        <f>IFERROR(VLOOKUP(B16,②速記!B:J,5,0),"No Time")</f>
        <v>1.3101851851851852E-2</v>
      </c>
      <c r="J16" s="87">
        <f>IFERROR(VLOOKUP(B16,②速記!B:J,9,0),"NoRank")</f>
        <v>2</v>
      </c>
    </row>
    <row r="17" spans="2:10" ht="15.75" customHeight="1">
      <c r="B17" s="70">
        <v>208</v>
      </c>
      <c r="C17" s="83" t="s">
        <v>438</v>
      </c>
      <c r="D17" s="83">
        <v>5</v>
      </c>
      <c r="E17" s="84" t="s">
        <v>580</v>
      </c>
      <c r="F17" s="84" t="s">
        <v>523</v>
      </c>
      <c r="G17" s="83" t="s">
        <v>65</v>
      </c>
      <c r="H17" s="85"/>
      <c r="I17" s="86">
        <f>IFERROR(VLOOKUP(B17,②速記!B:J,5,0),"No Time")</f>
        <v>2.9097222222222222E-2</v>
      </c>
      <c r="J17" s="87">
        <f>IFERROR(VLOOKUP(B17,②速記!B:J,9,0),"NoRank")</f>
        <v>14</v>
      </c>
    </row>
    <row r="18" spans="2:10" ht="15.75" customHeight="1">
      <c r="B18" s="70">
        <v>209</v>
      </c>
      <c r="C18" s="83" t="s">
        <v>438</v>
      </c>
      <c r="D18" s="83">
        <v>5</v>
      </c>
      <c r="E18" s="84" t="s">
        <v>581</v>
      </c>
      <c r="F18" s="84" t="s">
        <v>523</v>
      </c>
      <c r="G18" s="83" t="s">
        <v>63</v>
      </c>
      <c r="H18" s="85"/>
      <c r="I18" s="86">
        <f>IFERROR(VLOOKUP(B18,②速記!B:J,5,0),"No Time")</f>
        <v>1.5023148148148148E-2</v>
      </c>
      <c r="J18" s="87">
        <f>IFERROR(VLOOKUP(B18,②速記!B:J,9,0),"NoRank")</f>
        <v>4</v>
      </c>
    </row>
    <row r="19" spans="2:10" ht="15.75" customHeight="1">
      <c r="B19" s="70">
        <v>210</v>
      </c>
      <c r="C19" s="83" t="s">
        <v>438</v>
      </c>
      <c r="D19" s="83">
        <v>5</v>
      </c>
      <c r="E19" s="84" t="s">
        <v>582</v>
      </c>
      <c r="F19" s="84" t="s">
        <v>523</v>
      </c>
      <c r="G19" s="83" t="s">
        <v>63</v>
      </c>
      <c r="H19" s="85"/>
      <c r="I19" s="86">
        <f>IFERROR(VLOOKUP(B19,②速記!B:J,5,0),"No Time")</f>
        <v>1.861111111111111E-2</v>
      </c>
      <c r="J19" s="87">
        <f>IFERROR(VLOOKUP(B19,②速記!B:J,9,0),"NoRank")</f>
        <v>9</v>
      </c>
    </row>
    <row r="20" spans="2:10" ht="15.75" customHeight="1">
      <c r="B20" s="70">
        <v>211</v>
      </c>
      <c r="C20" s="83" t="s">
        <v>438</v>
      </c>
      <c r="D20" s="83">
        <v>5</v>
      </c>
      <c r="E20" s="84" t="s">
        <v>583</v>
      </c>
      <c r="F20" s="84" t="s">
        <v>523</v>
      </c>
      <c r="G20" s="83" t="s">
        <v>61</v>
      </c>
      <c r="H20" s="85"/>
      <c r="I20" s="86">
        <f>IFERROR(VLOOKUP(B20,②速記!B:J,5,0),"No Time")</f>
        <v>2.146990740740741E-2</v>
      </c>
      <c r="J20" s="87">
        <f>IFERROR(VLOOKUP(B20,②速記!B:J,9,0),"NoRank")</f>
        <v>10</v>
      </c>
    </row>
    <row r="21" spans="2:10" ht="15.75" customHeight="1">
      <c r="B21" s="70">
        <v>212</v>
      </c>
      <c r="C21" s="83" t="s">
        <v>438</v>
      </c>
      <c r="D21" s="83">
        <v>5</v>
      </c>
      <c r="E21" s="84" t="s">
        <v>584</v>
      </c>
      <c r="F21" s="84" t="s">
        <v>523</v>
      </c>
      <c r="G21" s="83" t="s">
        <v>61</v>
      </c>
      <c r="H21" s="85"/>
      <c r="I21" s="86" t="str">
        <f>IFERROR(VLOOKUP(B21,②速記!B:J,5,0),"No Time")</f>
        <v>No Time</v>
      </c>
      <c r="J21" s="87" t="str">
        <f>IFERROR(VLOOKUP(B21,②速記!B:J,9,0),"NoRank")</f>
        <v>NoRank</v>
      </c>
    </row>
    <row r="22" spans="2:10" ht="15.75" customHeight="1">
      <c r="B22" s="70">
        <v>213</v>
      </c>
      <c r="C22" s="83" t="s">
        <v>438</v>
      </c>
      <c r="D22" s="83">
        <v>5</v>
      </c>
      <c r="E22" s="84" t="s">
        <v>540</v>
      </c>
      <c r="F22" s="84" t="s">
        <v>523</v>
      </c>
      <c r="G22" s="83" t="s">
        <v>63</v>
      </c>
      <c r="H22" s="85"/>
      <c r="I22" s="86">
        <f>IFERROR(VLOOKUP(B22,②速記!B:J,5,0),"No Time")</f>
        <v>1.8263888888888889E-2</v>
      </c>
      <c r="J22" s="87">
        <f>IFERROR(VLOOKUP(B22,②速記!B:J,9,0),"NoRank")</f>
        <v>8</v>
      </c>
    </row>
    <row r="23" spans="2:10" ht="15.75" customHeight="1">
      <c r="B23" s="70">
        <v>214</v>
      </c>
      <c r="C23" s="83" t="s">
        <v>438</v>
      </c>
      <c r="D23" s="83">
        <v>5</v>
      </c>
      <c r="E23" s="84" t="s">
        <v>539</v>
      </c>
      <c r="F23" s="84" t="s">
        <v>523</v>
      </c>
      <c r="G23" s="83" t="s">
        <v>62</v>
      </c>
      <c r="H23" s="85"/>
      <c r="I23" s="86">
        <f>IFERROR(VLOOKUP(B23,②速記!B:J,5,0),"No Time")</f>
        <v>2.3842592592592596E-2</v>
      </c>
      <c r="J23" s="87">
        <f>IFERROR(VLOOKUP(B23,②速記!B:J,9,0),"NoRank")</f>
        <v>11</v>
      </c>
    </row>
    <row r="24" spans="2:10" ht="15.75" customHeight="1">
      <c r="B24" s="70">
        <v>215</v>
      </c>
      <c r="C24" s="83" t="s">
        <v>438</v>
      </c>
      <c r="D24" s="83">
        <v>5</v>
      </c>
      <c r="E24" s="84" t="s">
        <v>538</v>
      </c>
      <c r="F24" s="84" t="s">
        <v>523</v>
      </c>
      <c r="G24" s="83" t="s">
        <v>62</v>
      </c>
      <c r="H24" s="85"/>
      <c r="I24" s="86">
        <f>IFERROR(VLOOKUP(B24,②速記!B:J,5,0),"No Time")</f>
        <v>2.7152777777777779E-2</v>
      </c>
      <c r="J24" s="87">
        <f>IFERROR(VLOOKUP(B24,②速記!B:J,9,0),"NoRank")</f>
        <v>13</v>
      </c>
    </row>
    <row r="25" spans="2:10" ht="15.75" customHeight="1">
      <c r="B25" s="70">
        <v>216</v>
      </c>
      <c r="C25" s="83" t="s">
        <v>438</v>
      </c>
      <c r="D25" s="83">
        <v>5</v>
      </c>
      <c r="E25" s="84" t="s">
        <v>537</v>
      </c>
      <c r="F25" s="84" t="s">
        <v>523</v>
      </c>
      <c r="G25" s="83" t="s">
        <v>62</v>
      </c>
      <c r="H25" s="85"/>
      <c r="I25" s="86">
        <f>IFERROR(VLOOKUP(B25,②速記!B:J,5,0),"No Time")</f>
        <v>2.642361111111111E-2</v>
      </c>
      <c r="J25" s="87">
        <f>IFERROR(VLOOKUP(B25,②速記!B:J,9,0),"NoRank")</f>
        <v>12</v>
      </c>
    </row>
    <row r="26" spans="2:10" ht="15.75" customHeight="1" thickBot="1">
      <c r="B26" s="89">
        <v>217</v>
      </c>
      <c r="C26" s="90" t="s">
        <v>438</v>
      </c>
      <c r="D26" s="90">
        <v>5</v>
      </c>
      <c r="E26" s="91" t="s">
        <v>585</v>
      </c>
      <c r="F26" s="91" t="s">
        <v>523</v>
      </c>
      <c r="G26" s="90" t="s">
        <v>63</v>
      </c>
      <c r="H26" s="92"/>
      <c r="I26" s="93" t="str">
        <f>IFERROR(VLOOKUP(B26,②速記!B:J,5,0),"No Time")</f>
        <v>No Time</v>
      </c>
      <c r="J26" s="94" t="str">
        <f>IFERROR(VLOOKUP(B26,②速記!B:J,9,0),"NoRank")</f>
        <v>NoRank</v>
      </c>
    </row>
    <row r="27" spans="2:10" ht="15.75" customHeight="1">
      <c r="B27" s="108">
        <v>301</v>
      </c>
      <c r="C27" s="109" t="s">
        <v>36</v>
      </c>
      <c r="D27" s="109">
        <v>5</v>
      </c>
      <c r="E27" s="110" t="s">
        <v>586</v>
      </c>
      <c r="F27" s="110" t="s">
        <v>523</v>
      </c>
      <c r="G27" s="109" t="s">
        <v>73</v>
      </c>
      <c r="H27" s="111"/>
      <c r="I27" s="112" t="str">
        <f>IFERROR(VLOOKUP(B27,②速記!B:J,5,0),"No Time")</f>
        <v>No Time</v>
      </c>
      <c r="J27" s="113" t="str">
        <f>IFERROR(VLOOKUP(B27,②速記!B:J,9,0),"NoRank")</f>
        <v>NoRank</v>
      </c>
    </row>
    <row r="28" spans="2:10" ht="15.75" customHeight="1">
      <c r="B28" s="70">
        <v>302</v>
      </c>
      <c r="C28" s="83" t="s">
        <v>36</v>
      </c>
      <c r="D28" s="83">
        <v>5</v>
      </c>
      <c r="E28" s="84" t="s">
        <v>587</v>
      </c>
      <c r="F28" s="84" t="s">
        <v>523</v>
      </c>
      <c r="G28" s="83" t="s">
        <v>565</v>
      </c>
      <c r="H28" s="85"/>
      <c r="I28" s="86">
        <f>IFERROR(VLOOKUP(B28,②速記!B:J,5,0),"No Time")</f>
        <v>1.4745370370370372E-2</v>
      </c>
      <c r="J28" s="87">
        <f>IFERROR(VLOOKUP(B28,②速記!B:J,9,0),"NoRank")</f>
        <v>2</v>
      </c>
    </row>
    <row r="29" spans="2:10" ht="15.75" customHeight="1">
      <c r="B29" s="70">
        <v>303</v>
      </c>
      <c r="C29" s="83" t="s">
        <v>36</v>
      </c>
      <c r="D29" s="83">
        <v>5</v>
      </c>
      <c r="E29" s="84" t="s">
        <v>588</v>
      </c>
      <c r="F29" s="84" t="s">
        <v>523</v>
      </c>
      <c r="G29" s="83" t="s">
        <v>71</v>
      </c>
      <c r="H29" s="85"/>
      <c r="I29" s="86">
        <f>IFERROR(VLOOKUP(B29,②速記!B:J,5,0),"No Time")</f>
        <v>1.4340277777777776E-2</v>
      </c>
      <c r="J29" s="87">
        <f>IFERROR(VLOOKUP(B29,②速記!B:J,9,0),"NoRank")</f>
        <v>1</v>
      </c>
    </row>
    <row r="30" spans="2:10" ht="15.75" customHeight="1">
      <c r="B30" s="70">
        <v>304</v>
      </c>
      <c r="C30" s="83" t="s">
        <v>36</v>
      </c>
      <c r="D30" s="83">
        <v>5</v>
      </c>
      <c r="E30" s="84" t="s">
        <v>589</v>
      </c>
      <c r="F30" s="84" t="s">
        <v>523</v>
      </c>
      <c r="G30" s="83" t="s">
        <v>63</v>
      </c>
      <c r="H30" s="85"/>
      <c r="I30" s="86">
        <f>IFERROR(VLOOKUP(B30,②速記!B:J,5,0),"No Time")</f>
        <v>2.1226851851851854E-2</v>
      </c>
      <c r="J30" s="87">
        <f>IFERROR(VLOOKUP(B30,②速記!B:J,9,0),"NoRank")</f>
        <v>5</v>
      </c>
    </row>
    <row r="31" spans="2:10" ht="15.75" customHeight="1">
      <c r="B31" s="70">
        <v>305</v>
      </c>
      <c r="C31" s="83" t="s">
        <v>36</v>
      </c>
      <c r="D31" s="83">
        <v>5</v>
      </c>
      <c r="E31" s="84" t="s">
        <v>590</v>
      </c>
      <c r="F31" s="84" t="s">
        <v>523</v>
      </c>
      <c r="G31" s="83" t="s">
        <v>61</v>
      </c>
      <c r="H31" s="85"/>
      <c r="I31" s="86">
        <f>IFERROR(VLOOKUP(B31,②速記!B:J,5,0),"No Time")</f>
        <v>1.7638888888888888E-2</v>
      </c>
      <c r="J31" s="87">
        <f>IFERROR(VLOOKUP(B31,②速記!B:J,9,0),"NoRank")</f>
        <v>4</v>
      </c>
    </row>
    <row r="32" spans="2:10" ht="15.75" customHeight="1">
      <c r="B32" s="70">
        <v>306</v>
      </c>
      <c r="C32" s="83" t="s">
        <v>36</v>
      </c>
      <c r="D32" s="83">
        <v>5</v>
      </c>
      <c r="E32" s="84" t="s">
        <v>591</v>
      </c>
      <c r="F32" s="84" t="s">
        <v>523</v>
      </c>
      <c r="G32" s="83" t="s">
        <v>61</v>
      </c>
      <c r="H32" s="85"/>
      <c r="I32" s="86" t="str">
        <f>IFERROR(VLOOKUP(B32,②速記!B:J,5,0),"No Time")</f>
        <v>No Time</v>
      </c>
      <c r="J32" s="87" t="str">
        <f>IFERROR(VLOOKUP(B32,②速記!B:J,9,0),"NoRank")</f>
        <v>NoRank</v>
      </c>
    </row>
    <row r="33" spans="2:10" ht="15.75" customHeight="1">
      <c r="B33" s="70">
        <v>307</v>
      </c>
      <c r="C33" s="83" t="s">
        <v>36</v>
      </c>
      <c r="D33" s="83">
        <v>5</v>
      </c>
      <c r="E33" s="84" t="s">
        <v>592</v>
      </c>
      <c r="F33" s="84" t="s">
        <v>523</v>
      </c>
      <c r="G33" s="83" t="s">
        <v>61</v>
      </c>
      <c r="H33" s="85"/>
      <c r="I33" s="86">
        <f>IFERROR(VLOOKUP(B33,②速記!B:J,5,0),"No Time")</f>
        <v>1.6759259259259258E-2</v>
      </c>
      <c r="J33" s="87">
        <f>IFERROR(VLOOKUP(B33,②速記!B:J,9,0),"NoRank")</f>
        <v>3</v>
      </c>
    </row>
    <row r="34" spans="2:10" ht="15.75" customHeight="1">
      <c r="B34" s="70">
        <v>308</v>
      </c>
      <c r="C34" s="83" t="s">
        <v>36</v>
      </c>
      <c r="D34" s="83">
        <v>5</v>
      </c>
      <c r="E34" s="84" t="s">
        <v>593</v>
      </c>
      <c r="F34" s="84" t="s">
        <v>523</v>
      </c>
      <c r="G34" s="83" t="s">
        <v>63</v>
      </c>
      <c r="H34" s="85"/>
      <c r="I34" s="86" t="str">
        <f>IFERROR(VLOOKUP(B34,②速記!B:J,5,0),"No Time")</f>
        <v>No Time</v>
      </c>
      <c r="J34" s="87" t="str">
        <f>IFERROR(VLOOKUP(B34,②速記!B:J,9,0),"NoRank")</f>
        <v>NoRank</v>
      </c>
    </row>
    <row r="35" spans="2:10" ht="15.75" customHeight="1">
      <c r="B35" s="70">
        <v>309</v>
      </c>
      <c r="C35" s="83" t="s">
        <v>36</v>
      </c>
      <c r="D35" s="83">
        <v>5</v>
      </c>
      <c r="E35" s="84" t="s">
        <v>594</v>
      </c>
      <c r="F35" s="84" t="s">
        <v>523</v>
      </c>
      <c r="G35" s="83" t="s">
        <v>63</v>
      </c>
      <c r="H35" s="85"/>
      <c r="I35" s="86" t="str">
        <f>IFERROR(VLOOKUP(B35,②速記!B:J,5,0),"No Time")</f>
        <v>No Time</v>
      </c>
      <c r="J35" s="87" t="str">
        <f>IFERROR(VLOOKUP(B35,②速記!B:J,9,0),"NoRank")</f>
        <v>NoRank</v>
      </c>
    </row>
    <row r="36" spans="2:10" ht="15.75" customHeight="1" thickBot="1">
      <c r="B36" s="89">
        <v>310</v>
      </c>
      <c r="C36" s="90" t="s">
        <v>36</v>
      </c>
      <c r="D36" s="90">
        <v>5</v>
      </c>
      <c r="E36" s="91" t="s">
        <v>595</v>
      </c>
      <c r="F36" s="91" t="s">
        <v>523</v>
      </c>
      <c r="G36" s="90" t="s">
        <v>63</v>
      </c>
      <c r="H36" s="92"/>
      <c r="I36" s="93" t="str">
        <f>IFERROR(VLOOKUP(B36,②速記!B:J,5,0),"No Time")</f>
        <v>No Time</v>
      </c>
      <c r="J36" s="94" t="str">
        <f>IFERROR(VLOOKUP(B36,②速記!B:J,9,0),"NoRank")</f>
        <v>NoRank</v>
      </c>
    </row>
    <row r="37" spans="2:10" ht="15.75" customHeight="1">
      <c r="B37" s="108">
        <v>401</v>
      </c>
      <c r="C37" s="109" t="s">
        <v>34</v>
      </c>
      <c r="D37" s="109">
        <v>5</v>
      </c>
      <c r="E37" s="110" t="s">
        <v>596</v>
      </c>
      <c r="F37" s="110" t="s">
        <v>453</v>
      </c>
      <c r="G37" s="109" t="s">
        <v>63</v>
      </c>
      <c r="H37" s="111"/>
      <c r="I37" s="112">
        <f>IFERROR(VLOOKUP(B37,②速記!B:J,5,0),"No Time")</f>
        <v>2.2638888888888889E-2</v>
      </c>
      <c r="J37" s="113">
        <f>IFERROR(VLOOKUP(B37,②速記!B:J,9,0),"NoRank")</f>
        <v>1</v>
      </c>
    </row>
    <row r="38" spans="2:10" ht="15.75" customHeight="1">
      <c r="B38" s="70">
        <v>402</v>
      </c>
      <c r="C38" s="83" t="s">
        <v>34</v>
      </c>
      <c r="D38" s="83">
        <v>5</v>
      </c>
      <c r="E38" s="84" t="s">
        <v>597</v>
      </c>
      <c r="F38" s="84" t="s">
        <v>453</v>
      </c>
      <c r="G38" s="83" t="s">
        <v>62</v>
      </c>
      <c r="H38" s="85"/>
      <c r="I38" s="86">
        <f>IFERROR(VLOOKUP(B38,②速記!B:J,5,0),"No Time")</f>
        <v>2.2858796296296294E-2</v>
      </c>
      <c r="J38" s="87">
        <f>IFERROR(VLOOKUP(B38,②速記!B:J,9,0),"NoRank")</f>
        <v>2</v>
      </c>
    </row>
    <row r="39" spans="2:10" ht="15.75" customHeight="1" thickBot="1">
      <c r="B39" s="89">
        <v>403</v>
      </c>
      <c r="C39" s="90" t="s">
        <v>34</v>
      </c>
      <c r="D39" s="90">
        <v>5</v>
      </c>
      <c r="E39" s="91" t="s">
        <v>598</v>
      </c>
      <c r="F39" s="91" t="s">
        <v>453</v>
      </c>
      <c r="G39" s="90" t="s">
        <v>61</v>
      </c>
      <c r="H39" s="92"/>
      <c r="I39" s="93" t="str">
        <f>IFERROR(VLOOKUP(B39,②速記!B:J,5,0),"No Time")</f>
        <v>No Time</v>
      </c>
      <c r="J39" s="94" t="str">
        <f>IFERROR(VLOOKUP(B39,②速記!B:J,9,0),"NoRank")</f>
        <v>NoRank</v>
      </c>
    </row>
    <row r="40" spans="2:10" ht="15.75" customHeight="1">
      <c r="B40" s="108">
        <v>501</v>
      </c>
      <c r="C40" s="109" t="s">
        <v>35</v>
      </c>
      <c r="D40" s="109">
        <v>5</v>
      </c>
      <c r="E40" s="110" t="s">
        <v>599</v>
      </c>
      <c r="F40" s="110" t="s">
        <v>453</v>
      </c>
      <c r="G40" s="109" t="s">
        <v>63</v>
      </c>
      <c r="H40" s="111"/>
      <c r="I40" s="112">
        <f>IFERROR(VLOOKUP(B40,②速記!B:J,5,0),"No Time")</f>
        <v>2.5162037037037038E-2</v>
      </c>
      <c r="J40" s="113">
        <f>IFERROR(VLOOKUP(B40,②速記!B:J,9,0),"NoRank")</f>
        <v>4</v>
      </c>
    </row>
    <row r="41" spans="2:10" ht="15.75" customHeight="1">
      <c r="B41" s="70">
        <v>502</v>
      </c>
      <c r="C41" s="83" t="s">
        <v>35</v>
      </c>
      <c r="D41" s="83">
        <v>5</v>
      </c>
      <c r="E41" s="84" t="s">
        <v>600</v>
      </c>
      <c r="F41" s="84" t="s">
        <v>453</v>
      </c>
      <c r="G41" s="83" t="s">
        <v>63</v>
      </c>
      <c r="H41" s="85"/>
      <c r="I41" s="86">
        <f>IFERROR(VLOOKUP(B41,②速記!B:J,5,0),"No Time")</f>
        <v>1.9050925925925926E-2</v>
      </c>
      <c r="J41" s="87">
        <f>IFERROR(VLOOKUP(B41,②速記!B:J,9,0),"NoRank")</f>
        <v>3</v>
      </c>
    </row>
    <row r="42" spans="2:10" ht="15.75" customHeight="1">
      <c r="B42" s="70">
        <v>503</v>
      </c>
      <c r="C42" s="83" t="s">
        <v>35</v>
      </c>
      <c r="D42" s="83">
        <v>5</v>
      </c>
      <c r="E42" s="84" t="s">
        <v>601</v>
      </c>
      <c r="F42" s="84" t="s">
        <v>453</v>
      </c>
      <c r="G42" s="83" t="s">
        <v>569</v>
      </c>
      <c r="H42" s="85"/>
      <c r="I42" s="86">
        <f>IFERROR(VLOOKUP(B42,②速記!B:J,5,0),"No Time")</f>
        <v>1.5405092592592593E-2</v>
      </c>
      <c r="J42" s="87">
        <f>IFERROR(VLOOKUP(B42,②速記!B:J,9,0),"NoRank")</f>
        <v>2</v>
      </c>
    </row>
    <row r="43" spans="2:10" ht="15.75" customHeight="1">
      <c r="B43" s="70">
        <v>504</v>
      </c>
      <c r="C43" s="83" t="s">
        <v>35</v>
      </c>
      <c r="D43" s="83">
        <v>5</v>
      </c>
      <c r="E43" s="84" t="s">
        <v>602</v>
      </c>
      <c r="F43" s="84" t="s">
        <v>453</v>
      </c>
      <c r="G43" s="83" t="s">
        <v>61</v>
      </c>
      <c r="H43" s="85"/>
      <c r="I43" s="86">
        <f>IFERROR(VLOOKUP(B43,②速記!B:J,5,0),"No Time")</f>
        <v>1.5173611111111112E-2</v>
      </c>
      <c r="J43" s="87">
        <f>IFERROR(VLOOKUP(B43,②速記!B:J,9,0),"NoRank")</f>
        <v>1</v>
      </c>
    </row>
    <row r="44" spans="2:10" ht="15.75" customHeight="1">
      <c r="B44" s="70">
        <v>505</v>
      </c>
      <c r="C44" s="83" t="s">
        <v>35</v>
      </c>
      <c r="D44" s="83">
        <v>5</v>
      </c>
      <c r="E44" s="84" t="s">
        <v>603</v>
      </c>
      <c r="F44" s="84" t="s">
        <v>453</v>
      </c>
      <c r="G44" s="83" t="s">
        <v>63</v>
      </c>
      <c r="H44" s="85"/>
      <c r="I44" s="86">
        <f>IFERROR(VLOOKUP(B44,②速記!B:J,5,0),"No Time")</f>
        <v>2.736111111111111E-2</v>
      </c>
      <c r="J44" s="87">
        <f>IFERROR(VLOOKUP(B44,②速記!B:J,9,0),"NoRank")</f>
        <v>5</v>
      </c>
    </row>
    <row r="45" spans="2:10" ht="15.75" customHeight="1">
      <c r="B45" s="70">
        <v>506</v>
      </c>
      <c r="C45" s="83" t="s">
        <v>35</v>
      </c>
      <c r="D45" s="83">
        <v>5</v>
      </c>
      <c r="E45" s="84" t="s">
        <v>604</v>
      </c>
      <c r="F45" s="84" t="s">
        <v>453</v>
      </c>
      <c r="G45" s="83" t="s">
        <v>66</v>
      </c>
      <c r="H45" s="85"/>
      <c r="I45" s="86" t="str">
        <f>IFERROR(VLOOKUP(B45,②速記!B:J,5,0),"No Time")</f>
        <v>No Time</v>
      </c>
      <c r="J45" s="87" t="str">
        <f>IFERROR(VLOOKUP(B45,②速記!B:J,9,0),"NoRank")</f>
        <v>NoRank</v>
      </c>
    </row>
    <row r="46" spans="2:10" ht="15.75" customHeight="1" thickBot="1">
      <c r="B46" s="89">
        <v>507</v>
      </c>
      <c r="C46" s="90" t="s">
        <v>35</v>
      </c>
      <c r="D46" s="90">
        <v>5</v>
      </c>
      <c r="E46" s="91" t="s">
        <v>605</v>
      </c>
      <c r="F46" s="91" t="s">
        <v>453</v>
      </c>
      <c r="G46" s="90" t="s">
        <v>62</v>
      </c>
      <c r="H46" s="92"/>
      <c r="I46" s="93" t="str">
        <f>IFERROR(VLOOKUP(B46,②速記!B:J,5,0),"No Time")</f>
        <v>No Time</v>
      </c>
      <c r="J46" s="94" t="str">
        <f>IFERROR(VLOOKUP(B46,②速記!B:J,9,0),"NoRank")</f>
        <v>NoRank</v>
      </c>
    </row>
    <row r="47" spans="2:10" ht="15.75" customHeight="1">
      <c r="B47" s="108">
        <v>601</v>
      </c>
      <c r="C47" s="109" t="s">
        <v>57</v>
      </c>
      <c r="D47" s="109">
        <v>10</v>
      </c>
      <c r="E47" s="110" t="s">
        <v>606</v>
      </c>
      <c r="F47" s="110" t="s">
        <v>104</v>
      </c>
      <c r="G47" s="109" t="s">
        <v>566</v>
      </c>
      <c r="H47" s="111"/>
      <c r="I47" s="112" t="str">
        <f>IFERROR(VLOOKUP(B47,②速記!B:J,5,0),"No Time")</f>
        <v>No Time</v>
      </c>
      <c r="J47" s="113" t="str">
        <f>IFERROR(VLOOKUP(B47,②速記!B:J,9,0),"NoRank")</f>
        <v>NoRank</v>
      </c>
    </row>
    <row r="48" spans="2:10" ht="15.75" customHeight="1">
      <c r="B48" s="70">
        <v>602</v>
      </c>
      <c r="C48" s="83" t="s">
        <v>57</v>
      </c>
      <c r="D48" s="83">
        <v>10</v>
      </c>
      <c r="E48" s="84" t="s">
        <v>607</v>
      </c>
      <c r="F48" s="84" t="s">
        <v>104</v>
      </c>
      <c r="G48" s="83" t="s">
        <v>562</v>
      </c>
      <c r="H48" s="85"/>
      <c r="I48" s="86">
        <f>IFERROR(VLOOKUP(B48,②速記!B:J,5,0),"No Time")</f>
        <v>2.6678240740740738E-2</v>
      </c>
      <c r="J48" s="87">
        <f>IFERROR(VLOOKUP(B48,②速記!B:J,9,0),"NoRank")</f>
        <v>4</v>
      </c>
    </row>
    <row r="49" spans="2:10" ht="15.75" customHeight="1">
      <c r="B49" s="70">
        <v>603</v>
      </c>
      <c r="C49" s="83" t="s">
        <v>57</v>
      </c>
      <c r="D49" s="83">
        <v>10</v>
      </c>
      <c r="E49" s="84" t="s">
        <v>608</v>
      </c>
      <c r="F49" s="84" t="s">
        <v>104</v>
      </c>
      <c r="G49" s="83" t="s">
        <v>650</v>
      </c>
      <c r="H49" s="85"/>
      <c r="I49" s="86" t="str">
        <f>IFERROR(VLOOKUP(B49,②速記!B:J,5,0),"No Time")</f>
        <v>No Time</v>
      </c>
      <c r="J49" s="87" t="str">
        <f>IFERROR(VLOOKUP(B49,②速記!B:J,9,0),"NoRank")</f>
        <v>NoRank</v>
      </c>
    </row>
    <row r="50" spans="2:10" ht="15.75" customHeight="1">
      <c r="B50" s="70">
        <v>604</v>
      </c>
      <c r="C50" s="83" t="s">
        <v>57</v>
      </c>
      <c r="D50" s="83">
        <v>10</v>
      </c>
      <c r="E50" s="84" t="s">
        <v>609</v>
      </c>
      <c r="F50" s="84" t="s">
        <v>104</v>
      </c>
      <c r="G50" s="83" t="s">
        <v>63</v>
      </c>
      <c r="H50" s="85"/>
      <c r="I50" s="86" t="str">
        <f>IFERROR(VLOOKUP(B50,②速記!B:J,5,0),"No Time")</f>
        <v>No Time</v>
      </c>
      <c r="J50" s="87" t="str">
        <f>IFERROR(VLOOKUP(B50,②速記!B:J,9,0),"NoRank")</f>
        <v>NoRank</v>
      </c>
    </row>
    <row r="51" spans="2:10" ht="15.75" customHeight="1">
      <c r="B51" s="70">
        <v>605</v>
      </c>
      <c r="C51" s="83" t="s">
        <v>57</v>
      </c>
      <c r="D51" s="83">
        <v>10</v>
      </c>
      <c r="E51" s="84" t="s">
        <v>610</v>
      </c>
      <c r="F51" s="84" t="s">
        <v>104</v>
      </c>
      <c r="G51" s="83" t="s">
        <v>78</v>
      </c>
      <c r="H51" s="85"/>
      <c r="I51" s="86">
        <f>IFERROR(VLOOKUP(B51,②速記!B:J,5,0),"No Time")</f>
        <v>2.4837962962962964E-2</v>
      </c>
      <c r="J51" s="87">
        <f>IFERROR(VLOOKUP(B51,②速記!B:J,9,0),"NoRank")</f>
        <v>3</v>
      </c>
    </row>
    <row r="52" spans="2:10" ht="15.75" customHeight="1">
      <c r="B52" s="70">
        <v>606</v>
      </c>
      <c r="C52" s="83" t="s">
        <v>57</v>
      </c>
      <c r="D52" s="83">
        <v>10</v>
      </c>
      <c r="E52" s="84" t="s">
        <v>611</v>
      </c>
      <c r="F52" s="84" t="s">
        <v>104</v>
      </c>
      <c r="G52" s="83" t="s">
        <v>66</v>
      </c>
      <c r="H52" s="85"/>
      <c r="I52" s="86" t="str">
        <f>IFERROR(VLOOKUP(B52,②速記!B:J,5,0),"No Time")</f>
        <v>No Time</v>
      </c>
      <c r="J52" s="87" t="str">
        <f>IFERROR(VLOOKUP(B52,②速記!B:J,9,0),"NoRank")</f>
        <v>NoRank</v>
      </c>
    </row>
    <row r="53" spans="2:10" ht="15.75" customHeight="1">
      <c r="B53" s="70">
        <v>607</v>
      </c>
      <c r="C53" s="83" t="s">
        <v>57</v>
      </c>
      <c r="D53" s="83">
        <v>10</v>
      </c>
      <c r="E53" s="84" t="s">
        <v>612</v>
      </c>
      <c r="F53" s="84" t="s">
        <v>104</v>
      </c>
      <c r="G53" s="83" t="s">
        <v>567</v>
      </c>
      <c r="H53" s="85"/>
      <c r="I53" s="86">
        <f>IFERROR(VLOOKUP(B53,②速記!B:J,5,0),"No Time")</f>
        <v>3.3101851851851848E-2</v>
      </c>
      <c r="J53" s="87">
        <f>IFERROR(VLOOKUP(B53,②速記!B:J,9,0),"NoRank")</f>
        <v>11</v>
      </c>
    </row>
    <row r="54" spans="2:10" ht="15.75" customHeight="1">
      <c r="B54" s="70">
        <v>608</v>
      </c>
      <c r="C54" s="83" t="s">
        <v>57</v>
      </c>
      <c r="D54" s="83">
        <v>10</v>
      </c>
      <c r="E54" s="84" t="s">
        <v>613</v>
      </c>
      <c r="F54" s="84" t="s">
        <v>104</v>
      </c>
      <c r="G54" s="83" t="s">
        <v>63</v>
      </c>
      <c r="H54" s="85"/>
      <c r="I54" s="86">
        <f>IFERROR(VLOOKUP(B54,②速記!B:J,5,0),"No Time")</f>
        <v>3.923611111111111E-2</v>
      </c>
      <c r="J54" s="87">
        <f>IFERROR(VLOOKUP(B54,②速記!B:J,9,0),"NoRank")</f>
        <v>15</v>
      </c>
    </row>
    <row r="55" spans="2:10" ht="15.75" customHeight="1">
      <c r="B55" s="70">
        <v>609</v>
      </c>
      <c r="C55" s="83" t="s">
        <v>57</v>
      </c>
      <c r="D55" s="83">
        <v>10</v>
      </c>
      <c r="E55" s="84" t="s">
        <v>614</v>
      </c>
      <c r="F55" s="84" t="s">
        <v>104</v>
      </c>
      <c r="G55" s="83" t="s">
        <v>63</v>
      </c>
      <c r="H55" s="85"/>
      <c r="I55" s="86">
        <f>IFERROR(VLOOKUP(B55,②速記!B:J,5,0),"No Time")</f>
        <v>4.3310185185185181E-2</v>
      </c>
      <c r="J55" s="87">
        <f>IFERROR(VLOOKUP(B55,②速記!B:J,9,0),"NoRank")</f>
        <v>16</v>
      </c>
    </row>
    <row r="56" spans="2:10" ht="15.75" customHeight="1">
      <c r="B56" s="70">
        <v>610</v>
      </c>
      <c r="C56" s="83" t="s">
        <v>57</v>
      </c>
      <c r="D56" s="83">
        <v>10</v>
      </c>
      <c r="E56" s="84" t="s">
        <v>615</v>
      </c>
      <c r="F56" s="84" t="s">
        <v>104</v>
      </c>
      <c r="G56" s="83" t="s">
        <v>63</v>
      </c>
      <c r="H56" s="85"/>
      <c r="I56" s="86">
        <f>IFERROR(VLOOKUP(B56,②速記!B:J,5,0),"No Time")</f>
        <v>2.7245370370370368E-2</v>
      </c>
      <c r="J56" s="87">
        <f>IFERROR(VLOOKUP(B56,②速記!B:J,9,0),"NoRank")</f>
        <v>5</v>
      </c>
    </row>
    <row r="57" spans="2:10" ht="15.75" customHeight="1">
      <c r="B57" s="70">
        <v>611</v>
      </c>
      <c r="C57" s="83" t="s">
        <v>57</v>
      </c>
      <c r="D57" s="83">
        <v>10</v>
      </c>
      <c r="E57" s="84" t="s">
        <v>616</v>
      </c>
      <c r="F57" s="84" t="s">
        <v>104</v>
      </c>
      <c r="G57" s="83" t="s">
        <v>63</v>
      </c>
      <c r="H57" s="85"/>
      <c r="I57" s="86">
        <f>IFERROR(VLOOKUP(B57,②速記!B:J,5,0),"No Time")</f>
        <v>3.2847222222222222E-2</v>
      </c>
      <c r="J57" s="87">
        <f>IFERROR(VLOOKUP(B57,②速記!B:J,9,0),"NoRank")</f>
        <v>10</v>
      </c>
    </row>
    <row r="58" spans="2:10" ht="15.75" customHeight="1">
      <c r="B58" s="70">
        <v>612</v>
      </c>
      <c r="C58" s="83" t="s">
        <v>57</v>
      </c>
      <c r="D58" s="83">
        <v>10</v>
      </c>
      <c r="E58" s="84" t="s">
        <v>617</v>
      </c>
      <c r="F58" s="84" t="s">
        <v>104</v>
      </c>
      <c r="G58" s="83" t="s">
        <v>63</v>
      </c>
      <c r="H58" s="85"/>
      <c r="I58" s="86">
        <f>IFERROR(VLOOKUP(B58,②速記!B:J,5,0),"No Time")</f>
        <v>3.9074074074074074E-2</v>
      </c>
      <c r="J58" s="87">
        <f>IFERROR(VLOOKUP(B58,②速記!B:J,9,0),"NoRank")</f>
        <v>14</v>
      </c>
    </row>
    <row r="59" spans="2:10" ht="15.75" customHeight="1">
      <c r="B59" s="70">
        <v>613</v>
      </c>
      <c r="C59" s="83" t="s">
        <v>57</v>
      </c>
      <c r="D59" s="83">
        <v>10</v>
      </c>
      <c r="E59" s="84" t="s">
        <v>618</v>
      </c>
      <c r="F59" s="84" t="s">
        <v>104</v>
      </c>
      <c r="G59" s="83" t="s">
        <v>63</v>
      </c>
      <c r="H59" s="85"/>
      <c r="I59" s="86">
        <f>IFERROR(VLOOKUP(B59,②速記!B:J,5,0),"No Time")</f>
        <v>2.884259259259259E-2</v>
      </c>
      <c r="J59" s="87">
        <f>IFERROR(VLOOKUP(B59,②速記!B:J,9,0),"NoRank")</f>
        <v>7</v>
      </c>
    </row>
    <row r="60" spans="2:10" ht="15.75" customHeight="1">
      <c r="B60" s="70">
        <v>614</v>
      </c>
      <c r="C60" s="83" t="s">
        <v>57</v>
      </c>
      <c r="D60" s="83">
        <v>10</v>
      </c>
      <c r="E60" s="84" t="s">
        <v>619</v>
      </c>
      <c r="F60" s="84" t="s">
        <v>104</v>
      </c>
      <c r="G60" s="83" t="s">
        <v>67</v>
      </c>
      <c r="H60" s="85"/>
      <c r="I60" s="86" t="str">
        <f>IFERROR(VLOOKUP(B60,②速記!B:J,5,0),"No Time")</f>
        <v>No Time</v>
      </c>
      <c r="J60" s="87" t="str">
        <f>IFERROR(VLOOKUP(B60,②速記!B:J,9,0),"NoRank")</f>
        <v>NoRank</v>
      </c>
    </row>
    <row r="61" spans="2:10" ht="15.75" customHeight="1">
      <c r="B61" s="70">
        <v>615</v>
      </c>
      <c r="C61" s="83" t="s">
        <v>57</v>
      </c>
      <c r="D61" s="83">
        <v>10</v>
      </c>
      <c r="E61" s="84" t="s">
        <v>620</v>
      </c>
      <c r="F61" s="84" t="s">
        <v>104</v>
      </c>
      <c r="G61" s="83" t="s">
        <v>63</v>
      </c>
      <c r="H61" s="85"/>
      <c r="I61" s="86">
        <f>IFERROR(VLOOKUP(B61,②速記!B:J,5,0),"No Time")</f>
        <v>2.8888888888888891E-2</v>
      </c>
      <c r="J61" s="87">
        <f>IFERROR(VLOOKUP(B61,②速記!B:J,9,0),"NoRank")</f>
        <v>8</v>
      </c>
    </row>
    <row r="62" spans="2:10" ht="15.75" customHeight="1">
      <c r="B62" s="70">
        <v>616</v>
      </c>
      <c r="C62" s="83" t="s">
        <v>57</v>
      </c>
      <c r="D62" s="83">
        <v>10</v>
      </c>
      <c r="E62" s="84" t="s">
        <v>495</v>
      </c>
      <c r="F62" s="84" t="s">
        <v>104</v>
      </c>
      <c r="G62" s="83" t="s">
        <v>62</v>
      </c>
      <c r="H62" s="85"/>
      <c r="I62" s="86">
        <f>IFERROR(VLOOKUP(B62,②速記!B:J,5,0),"No Time")</f>
        <v>3.6342592592592593E-2</v>
      </c>
      <c r="J62" s="87">
        <f>IFERROR(VLOOKUP(B62,②速記!B:J,9,0),"NoRank")</f>
        <v>12</v>
      </c>
    </row>
    <row r="63" spans="2:10" ht="15.75" customHeight="1">
      <c r="B63" s="70">
        <v>617</v>
      </c>
      <c r="C63" s="83" t="s">
        <v>57</v>
      </c>
      <c r="D63" s="83">
        <v>10</v>
      </c>
      <c r="E63" s="84" t="s">
        <v>621</v>
      </c>
      <c r="F63" s="84" t="s">
        <v>104</v>
      </c>
      <c r="G63" s="83" t="s">
        <v>69</v>
      </c>
      <c r="H63" s="85"/>
      <c r="I63" s="86">
        <f>IFERROR(VLOOKUP(B63,②速記!B:J,5,0),"No Time")</f>
        <v>3.8217592592592588E-2</v>
      </c>
      <c r="J63" s="87">
        <f>IFERROR(VLOOKUP(B63,②速記!B:J,9,0),"NoRank")</f>
        <v>13</v>
      </c>
    </row>
    <row r="64" spans="2:10" ht="15.75" customHeight="1">
      <c r="B64" s="70">
        <v>618</v>
      </c>
      <c r="C64" s="83" t="s">
        <v>57</v>
      </c>
      <c r="D64" s="83">
        <v>10</v>
      </c>
      <c r="E64" s="84" t="s">
        <v>622</v>
      </c>
      <c r="F64" s="84" t="s">
        <v>104</v>
      </c>
      <c r="G64" s="83" t="s">
        <v>72</v>
      </c>
      <c r="H64" s="85"/>
      <c r="I64" s="86">
        <f>IFERROR(VLOOKUP(B64,②速記!B:J,5,0),"No Time")</f>
        <v>2.8206018518518519E-2</v>
      </c>
      <c r="J64" s="87">
        <f>IFERROR(VLOOKUP(B64,②速記!B:J,9,0),"NoRank")</f>
        <v>6</v>
      </c>
    </row>
    <row r="65" spans="2:10" ht="15.75" customHeight="1">
      <c r="B65" s="70">
        <v>619</v>
      </c>
      <c r="C65" s="83" t="s">
        <v>57</v>
      </c>
      <c r="D65" s="83">
        <v>10</v>
      </c>
      <c r="E65" s="84" t="s">
        <v>492</v>
      </c>
      <c r="F65" s="84" t="s">
        <v>104</v>
      </c>
      <c r="G65" s="83" t="s">
        <v>568</v>
      </c>
      <c r="H65" s="85"/>
      <c r="I65" s="86">
        <f>IFERROR(VLOOKUP(B65,②速記!B:J,5,0),"No Time")</f>
        <v>2.3750000000000004E-2</v>
      </c>
      <c r="J65" s="87">
        <f>IFERROR(VLOOKUP(B65,②速記!B:J,9,0),"NoRank")</f>
        <v>1</v>
      </c>
    </row>
    <row r="66" spans="2:10" ht="15.75" customHeight="1">
      <c r="B66" s="70">
        <v>620</v>
      </c>
      <c r="C66" s="83" t="s">
        <v>57</v>
      </c>
      <c r="D66" s="83">
        <v>10</v>
      </c>
      <c r="E66" s="84" t="s">
        <v>491</v>
      </c>
      <c r="F66" s="84" t="s">
        <v>104</v>
      </c>
      <c r="G66" s="83" t="s">
        <v>66</v>
      </c>
      <c r="H66" s="85"/>
      <c r="I66" s="86">
        <f>IFERROR(VLOOKUP(B66,②速記!B:J,5,0),"No Time")</f>
        <v>2.9502314814814815E-2</v>
      </c>
      <c r="J66" s="87">
        <f>IFERROR(VLOOKUP(B66,②速記!B:J,9,0),"NoRank")</f>
        <v>9</v>
      </c>
    </row>
    <row r="67" spans="2:10" ht="15.75" customHeight="1" thickBot="1">
      <c r="B67" s="89">
        <v>621</v>
      </c>
      <c r="C67" s="90" t="s">
        <v>57</v>
      </c>
      <c r="D67" s="90">
        <v>10</v>
      </c>
      <c r="E67" s="91" t="s">
        <v>469</v>
      </c>
      <c r="F67" s="91" t="s">
        <v>104</v>
      </c>
      <c r="G67" s="90" t="s">
        <v>63</v>
      </c>
      <c r="H67" s="92"/>
      <c r="I67" s="93">
        <f>IFERROR(VLOOKUP(B67,②速記!B:J,5,0),"No Time")</f>
        <v>2.480324074074074E-2</v>
      </c>
      <c r="J67" s="94">
        <f>IFERROR(VLOOKUP(B67,②速記!B:J,9,0),"NoRank")</f>
        <v>2</v>
      </c>
    </row>
    <row r="68" spans="2:10" ht="15.75" customHeight="1">
      <c r="B68" s="108">
        <v>701</v>
      </c>
      <c r="C68" s="109" t="s">
        <v>58</v>
      </c>
      <c r="D68" s="109">
        <v>10</v>
      </c>
      <c r="E68" s="110" t="s">
        <v>623</v>
      </c>
      <c r="F68" s="110" t="s">
        <v>104</v>
      </c>
      <c r="G68" s="109" t="s">
        <v>67</v>
      </c>
      <c r="H68" s="111"/>
      <c r="I68" s="112">
        <f>IFERROR(VLOOKUP(B68,②速記!B:J,5,0),"No Time")</f>
        <v>3.2025462962962964E-2</v>
      </c>
      <c r="J68" s="113">
        <f>IFERROR(VLOOKUP(B68,②速記!B:J,9,0),"NoRank")</f>
        <v>8</v>
      </c>
    </row>
    <row r="69" spans="2:10" ht="15.75" customHeight="1">
      <c r="B69" s="70">
        <v>702</v>
      </c>
      <c r="C69" s="83" t="s">
        <v>58</v>
      </c>
      <c r="D69" s="83">
        <v>10</v>
      </c>
      <c r="E69" s="84" t="s">
        <v>624</v>
      </c>
      <c r="F69" s="84" t="s">
        <v>104</v>
      </c>
      <c r="G69" s="83" t="s">
        <v>63</v>
      </c>
      <c r="H69" s="85"/>
      <c r="I69" s="86">
        <f>IFERROR(VLOOKUP(B69,②速記!B:J,5,0),"No Time")</f>
        <v>3.15625E-2</v>
      </c>
      <c r="J69" s="87">
        <f>IFERROR(VLOOKUP(B69,②速記!B:J,9,0),"NoRank")</f>
        <v>7</v>
      </c>
    </row>
    <row r="70" spans="2:10" ht="15.75" customHeight="1">
      <c r="B70" s="70">
        <v>703</v>
      </c>
      <c r="C70" s="83" t="s">
        <v>58</v>
      </c>
      <c r="D70" s="83">
        <v>10</v>
      </c>
      <c r="E70" s="84" t="s">
        <v>625</v>
      </c>
      <c r="F70" s="84" t="s">
        <v>104</v>
      </c>
      <c r="G70" s="83" t="s">
        <v>432</v>
      </c>
      <c r="H70" s="85"/>
      <c r="I70" s="86" t="str">
        <f>IFERROR(VLOOKUP(B70,②速記!B:J,5,0),"No Time")</f>
        <v>No Time</v>
      </c>
      <c r="J70" s="87" t="str">
        <f>IFERROR(VLOOKUP(B70,②速記!B:J,9,0),"NoRank")</f>
        <v>NoRank</v>
      </c>
    </row>
    <row r="71" spans="2:10" ht="15.75" customHeight="1">
      <c r="B71" s="70">
        <v>704</v>
      </c>
      <c r="C71" s="83" t="s">
        <v>58</v>
      </c>
      <c r="D71" s="83">
        <v>10</v>
      </c>
      <c r="E71" s="84" t="s">
        <v>626</v>
      </c>
      <c r="F71" s="84" t="s">
        <v>104</v>
      </c>
      <c r="G71" s="83" t="s">
        <v>66</v>
      </c>
      <c r="H71" s="85"/>
      <c r="I71" s="86">
        <f>IFERROR(VLOOKUP(B71,②速記!B:J,5,0),"No Time")</f>
        <v>2.9930555555555557E-2</v>
      </c>
      <c r="J71" s="87">
        <f>IFERROR(VLOOKUP(B71,②速記!B:J,9,0),"NoRank")</f>
        <v>5</v>
      </c>
    </row>
    <row r="72" spans="2:10" ht="15.75" customHeight="1">
      <c r="B72" s="70">
        <v>705</v>
      </c>
      <c r="C72" s="83" t="s">
        <v>58</v>
      </c>
      <c r="D72" s="83">
        <v>10</v>
      </c>
      <c r="E72" s="84" t="s">
        <v>627</v>
      </c>
      <c r="F72" s="84" t="s">
        <v>104</v>
      </c>
      <c r="G72" s="83" t="s">
        <v>63</v>
      </c>
      <c r="H72" s="85"/>
      <c r="I72" s="86">
        <f>IFERROR(VLOOKUP(B72,②速記!B:J,5,0),"No Time")</f>
        <v>3.7800925925925925E-2</v>
      </c>
      <c r="J72" s="87">
        <f>IFERROR(VLOOKUP(B72,②速記!B:J,9,0),"NoRank")</f>
        <v>11</v>
      </c>
    </row>
    <row r="73" spans="2:10" ht="15.75" customHeight="1">
      <c r="B73" s="70">
        <v>706</v>
      </c>
      <c r="C73" s="83" t="s">
        <v>58</v>
      </c>
      <c r="D73" s="83">
        <v>10</v>
      </c>
      <c r="E73" s="84" t="s">
        <v>628</v>
      </c>
      <c r="F73" s="84" t="s">
        <v>104</v>
      </c>
      <c r="G73" s="83" t="s">
        <v>568</v>
      </c>
      <c r="H73" s="85"/>
      <c r="I73" s="86" t="str">
        <f>IFERROR(VLOOKUP(B73,②速記!B:J,5,0),"No Time")</f>
        <v>No Time</v>
      </c>
      <c r="J73" s="87" t="str">
        <f>IFERROR(VLOOKUP(B73,②速記!B:J,9,0),"NoRank")</f>
        <v>NoRank</v>
      </c>
    </row>
    <row r="74" spans="2:10" ht="15.75" customHeight="1">
      <c r="B74" s="70">
        <v>707</v>
      </c>
      <c r="C74" s="83" t="s">
        <v>58</v>
      </c>
      <c r="D74" s="83">
        <v>10</v>
      </c>
      <c r="E74" s="84" t="s">
        <v>629</v>
      </c>
      <c r="F74" s="84" t="s">
        <v>104</v>
      </c>
      <c r="G74" s="83" t="s">
        <v>63</v>
      </c>
      <c r="H74" s="85"/>
      <c r="I74" s="86">
        <f>IFERROR(VLOOKUP(B74,②速記!B:J,5,0),"No Time")</f>
        <v>2.9664351851851855E-2</v>
      </c>
      <c r="J74" s="87">
        <f>IFERROR(VLOOKUP(B74,②速記!B:J,9,0),"NoRank")</f>
        <v>4</v>
      </c>
    </row>
    <row r="75" spans="2:10" ht="15.75" customHeight="1">
      <c r="B75" s="70">
        <v>708</v>
      </c>
      <c r="C75" s="83" t="s">
        <v>58</v>
      </c>
      <c r="D75" s="83">
        <v>10</v>
      </c>
      <c r="E75" s="84" t="s">
        <v>630</v>
      </c>
      <c r="F75" s="84" t="s">
        <v>104</v>
      </c>
      <c r="G75" s="83" t="s">
        <v>63</v>
      </c>
      <c r="H75" s="85"/>
      <c r="I75" s="86">
        <f>IFERROR(VLOOKUP(B75,②速記!B:J,5,0),"No Time")</f>
        <v>2.5775462962962962E-2</v>
      </c>
      <c r="J75" s="87">
        <f>IFERROR(VLOOKUP(B75,②速記!B:J,9,0),"NoRank")</f>
        <v>2</v>
      </c>
    </row>
    <row r="76" spans="2:10" ht="15.75" customHeight="1">
      <c r="B76" s="70">
        <v>709</v>
      </c>
      <c r="C76" s="83" t="s">
        <v>58</v>
      </c>
      <c r="D76" s="83">
        <v>10</v>
      </c>
      <c r="E76" s="84" t="s">
        <v>631</v>
      </c>
      <c r="F76" s="84" t="s">
        <v>104</v>
      </c>
      <c r="G76" s="83" t="s">
        <v>63</v>
      </c>
      <c r="H76" s="85"/>
      <c r="I76" s="86">
        <f>IFERROR(VLOOKUP(B76,②速記!B:J,5,0),"No Time")</f>
        <v>3.1331018518518515E-2</v>
      </c>
      <c r="J76" s="87">
        <f>IFERROR(VLOOKUP(B76,②速記!B:J,9,0),"NoRank")</f>
        <v>6</v>
      </c>
    </row>
    <row r="77" spans="2:10" ht="15.75" customHeight="1">
      <c r="B77" s="70">
        <v>710</v>
      </c>
      <c r="C77" s="83" t="s">
        <v>58</v>
      </c>
      <c r="D77" s="83">
        <v>10</v>
      </c>
      <c r="E77" s="84" t="s">
        <v>632</v>
      </c>
      <c r="F77" s="84" t="s">
        <v>104</v>
      </c>
      <c r="G77" s="83" t="s">
        <v>61</v>
      </c>
      <c r="H77" s="85"/>
      <c r="I77" s="86" t="str">
        <f>IFERROR(VLOOKUP(B77,②速記!B:J,5,0),"No Time")</f>
        <v>No Time</v>
      </c>
      <c r="J77" s="87" t="str">
        <f>IFERROR(VLOOKUP(B77,②速記!B:J,9,0),"NoRank")</f>
        <v>NoRank</v>
      </c>
    </row>
    <row r="78" spans="2:10" ht="15.75" customHeight="1">
      <c r="B78" s="70">
        <v>711</v>
      </c>
      <c r="C78" s="83" t="s">
        <v>58</v>
      </c>
      <c r="D78" s="83">
        <v>10</v>
      </c>
      <c r="E78" s="84" t="s">
        <v>633</v>
      </c>
      <c r="F78" s="84" t="s">
        <v>104</v>
      </c>
      <c r="G78" s="83" t="s">
        <v>62</v>
      </c>
      <c r="H78" s="85"/>
      <c r="I78" s="86">
        <f>IFERROR(VLOOKUP(B78,②速記!B:J,5,0),"No Time")</f>
        <v>4.1527777777777775E-2</v>
      </c>
      <c r="J78" s="87">
        <f>IFERROR(VLOOKUP(B78,②速記!B:J,9,0),"NoRank")</f>
        <v>13</v>
      </c>
    </row>
    <row r="79" spans="2:10" ht="15.75" customHeight="1">
      <c r="B79" s="70">
        <v>712</v>
      </c>
      <c r="C79" s="83" t="s">
        <v>58</v>
      </c>
      <c r="D79" s="83">
        <v>10</v>
      </c>
      <c r="E79" s="84" t="s">
        <v>634</v>
      </c>
      <c r="F79" s="84" t="s">
        <v>104</v>
      </c>
      <c r="G79" s="83" t="s">
        <v>61</v>
      </c>
      <c r="H79" s="85"/>
      <c r="I79" s="86">
        <f>IFERROR(VLOOKUP(B79,②速記!B:J,5,0),"No Time")</f>
        <v>3.5810185185185188E-2</v>
      </c>
      <c r="J79" s="87">
        <f>IFERROR(VLOOKUP(B79,②速記!B:J,9,0),"NoRank")</f>
        <v>9</v>
      </c>
    </row>
    <row r="80" spans="2:10" ht="15.75" customHeight="1">
      <c r="B80" s="70">
        <v>713</v>
      </c>
      <c r="C80" s="83" t="s">
        <v>58</v>
      </c>
      <c r="D80" s="83">
        <v>10</v>
      </c>
      <c r="E80" s="84" t="s">
        <v>635</v>
      </c>
      <c r="F80" s="84" t="s">
        <v>104</v>
      </c>
      <c r="G80" s="83" t="s">
        <v>79</v>
      </c>
      <c r="H80" s="85"/>
      <c r="I80" s="86" t="str">
        <f>IFERROR(VLOOKUP(B80,②速記!B:J,5,0),"No Time")</f>
        <v>No Time</v>
      </c>
      <c r="J80" s="87" t="str">
        <f>IFERROR(VLOOKUP(B80,②速記!B:J,9,0),"NoRank")</f>
        <v>NoRank</v>
      </c>
    </row>
    <row r="81" spans="2:10" ht="15.75" customHeight="1">
      <c r="B81" s="70">
        <v>714</v>
      </c>
      <c r="C81" s="83" t="s">
        <v>58</v>
      </c>
      <c r="D81" s="83">
        <v>10</v>
      </c>
      <c r="E81" s="84" t="s">
        <v>636</v>
      </c>
      <c r="F81" s="84" t="s">
        <v>104</v>
      </c>
      <c r="G81" s="83" t="s">
        <v>62</v>
      </c>
      <c r="H81" s="85"/>
      <c r="I81" s="86">
        <f>IFERROR(VLOOKUP(B81,②速記!B:J,5,0),"No Time")</f>
        <v>3.6342592592592593E-2</v>
      </c>
      <c r="J81" s="87">
        <f>IFERROR(VLOOKUP(B81,②速記!B:J,9,0),"NoRank")</f>
        <v>10</v>
      </c>
    </row>
    <row r="82" spans="2:10" ht="15.75" customHeight="1">
      <c r="B82" s="70">
        <v>715</v>
      </c>
      <c r="C82" s="83" t="s">
        <v>58</v>
      </c>
      <c r="D82" s="83">
        <v>10</v>
      </c>
      <c r="E82" s="84" t="s">
        <v>637</v>
      </c>
      <c r="F82" s="84" t="s">
        <v>104</v>
      </c>
      <c r="G82" s="83" t="s">
        <v>65</v>
      </c>
      <c r="H82" s="85"/>
      <c r="I82" s="86">
        <f>IFERROR(VLOOKUP(B82,②速記!B:J,5,0),"No Time")</f>
        <v>4.2094907407407407E-2</v>
      </c>
      <c r="J82" s="87">
        <f>IFERROR(VLOOKUP(B82,②速記!B:J,9,0),"NoRank")</f>
        <v>14</v>
      </c>
    </row>
    <row r="83" spans="2:10" ht="15.75" customHeight="1">
      <c r="B83" s="70">
        <v>716</v>
      </c>
      <c r="C83" s="83" t="s">
        <v>58</v>
      </c>
      <c r="D83" s="83">
        <v>10</v>
      </c>
      <c r="E83" s="84" t="s">
        <v>638</v>
      </c>
      <c r="F83" s="84" t="s">
        <v>104</v>
      </c>
      <c r="G83" s="83" t="s">
        <v>61</v>
      </c>
      <c r="H83" s="85"/>
      <c r="I83" s="86" t="str">
        <f>IFERROR(VLOOKUP(B83,②速記!B:J,5,0),"No Time")</f>
        <v>No Time</v>
      </c>
      <c r="J83" s="87" t="str">
        <f>IFERROR(VLOOKUP(B83,②速記!B:J,9,0),"NoRank")</f>
        <v>NoRank</v>
      </c>
    </row>
    <row r="84" spans="2:10" ht="15.75" customHeight="1">
      <c r="B84" s="70">
        <v>717</v>
      </c>
      <c r="C84" s="83" t="s">
        <v>58</v>
      </c>
      <c r="D84" s="83">
        <v>10</v>
      </c>
      <c r="E84" s="84" t="s">
        <v>639</v>
      </c>
      <c r="F84" s="84" t="s">
        <v>104</v>
      </c>
      <c r="G84" s="83" t="s">
        <v>63</v>
      </c>
      <c r="H84" s="85"/>
      <c r="I84" s="86">
        <f>IFERROR(VLOOKUP(B84,②速記!B:J,5,0),"No Time")</f>
        <v>3.936342592592592E-2</v>
      </c>
      <c r="J84" s="87">
        <f>IFERROR(VLOOKUP(B84,②速記!B:J,9,0),"NoRank")</f>
        <v>12</v>
      </c>
    </row>
    <row r="85" spans="2:10" ht="15.75" customHeight="1">
      <c r="B85" s="70">
        <v>718</v>
      </c>
      <c r="C85" s="83" t="s">
        <v>58</v>
      </c>
      <c r="D85" s="83">
        <v>10</v>
      </c>
      <c r="E85" s="84" t="s">
        <v>640</v>
      </c>
      <c r="F85" s="84" t="s">
        <v>104</v>
      </c>
      <c r="G85" s="83" t="s">
        <v>61</v>
      </c>
      <c r="H85" s="85"/>
      <c r="I85" s="86">
        <f>IFERROR(VLOOKUP(B85,②速記!B:J,5,0),"No Time")</f>
        <v>2.5023148148148145E-2</v>
      </c>
      <c r="J85" s="87">
        <f>IFERROR(VLOOKUP(B85,②速記!B:J,9,0),"NoRank")</f>
        <v>1</v>
      </c>
    </row>
    <row r="86" spans="2:10" ht="15.75" customHeight="1">
      <c r="B86" s="70">
        <v>719</v>
      </c>
      <c r="C86" s="83" t="s">
        <v>58</v>
      </c>
      <c r="D86" s="83">
        <v>10</v>
      </c>
      <c r="E86" s="84" t="s">
        <v>641</v>
      </c>
      <c r="F86" s="84" t="s">
        <v>104</v>
      </c>
      <c r="G86" s="83" t="s">
        <v>63</v>
      </c>
      <c r="H86" s="85"/>
      <c r="I86" s="86" t="str">
        <f>IFERROR(VLOOKUP(B86,②速記!B:J,5,0),"No Time")</f>
        <v>No Time</v>
      </c>
      <c r="J86" s="87" t="str">
        <f>IFERROR(VLOOKUP(B86,②速記!B:J,9,0),"NoRank")</f>
        <v>NoRank</v>
      </c>
    </row>
    <row r="87" spans="2:10" ht="15.75" customHeight="1">
      <c r="B87" s="70">
        <v>720</v>
      </c>
      <c r="C87" s="83" t="s">
        <v>58</v>
      </c>
      <c r="D87" s="83">
        <v>10</v>
      </c>
      <c r="E87" s="84" t="s">
        <v>470</v>
      </c>
      <c r="F87" s="84" t="s">
        <v>104</v>
      </c>
      <c r="G87" s="83" t="s">
        <v>651</v>
      </c>
      <c r="H87" s="85"/>
      <c r="I87" s="86">
        <f>IFERROR(VLOOKUP(B87,②速記!B:J,5,0),"No Time")</f>
        <v>2.6076388888888885E-2</v>
      </c>
      <c r="J87" s="87">
        <f>IFERROR(VLOOKUP(B87,②速記!B:J,9,0),"NoRank")</f>
        <v>3</v>
      </c>
    </row>
    <row r="88" spans="2:10" ht="15.75" customHeight="1">
      <c r="B88" s="70">
        <v>721</v>
      </c>
      <c r="C88" s="83" t="s">
        <v>58</v>
      </c>
      <c r="D88" s="83">
        <v>10</v>
      </c>
      <c r="E88" s="84" t="s">
        <v>469</v>
      </c>
      <c r="F88" s="84" t="s">
        <v>104</v>
      </c>
      <c r="G88" s="83" t="s">
        <v>63</v>
      </c>
      <c r="H88" s="85"/>
      <c r="I88" s="86" t="str">
        <f>IFERROR(VLOOKUP(B88,②速記!B:J,5,0),"No Time")</f>
        <v>No Time</v>
      </c>
      <c r="J88" s="87" t="str">
        <f>IFERROR(VLOOKUP(B88,②速記!B:J,9,0),"NoRank")</f>
        <v>NoRank</v>
      </c>
    </row>
    <row r="89" spans="2:10" ht="15.75" customHeight="1" thickBot="1">
      <c r="B89" s="89">
        <v>722</v>
      </c>
      <c r="C89" s="90" t="s">
        <v>58</v>
      </c>
      <c r="D89" s="90">
        <v>10</v>
      </c>
      <c r="E89" s="91" t="s">
        <v>467</v>
      </c>
      <c r="F89" s="91" t="s">
        <v>104</v>
      </c>
      <c r="G89" s="90" t="s">
        <v>63</v>
      </c>
      <c r="H89" s="92"/>
      <c r="I89" s="93">
        <f>IFERROR(VLOOKUP(B89,②速記!B:J,5,0),"No Time")</f>
        <v>4.3657407407407402E-2</v>
      </c>
      <c r="J89" s="94">
        <f>IFERROR(VLOOKUP(B89,②速記!B:J,9,0),"NoRank")</f>
        <v>15</v>
      </c>
    </row>
    <row r="90" spans="2:10" ht="15.75" customHeight="1">
      <c r="B90" s="108">
        <v>801</v>
      </c>
      <c r="C90" s="109" t="s">
        <v>59</v>
      </c>
      <c r="D90" s="109">
        <v>10</v>
      </c>
      <c r="E90" s="110" t="s">
        <v>642</v>
      </c>
      <c r="F90" s="110" t="s">
        <v>84</v>
      </c>
      <c r="G90" s="109" t="s">
        <v>74</v>
      </c>
      <c r="H90" s="111"/>
      <c r="I90" s="112" t="str">
        <f>IFERROR(VLOOKUP(B90,②速記!B:J,5,0),"No Time")</f>
        <v>No Time</v>
      </c>
      <c r="J90" s="113" t="str">
        <f>IFERROR(VLOOKUP(B90,②速記!B:J,9,0),"NoRank")</f>
        <v>NoRank</v>
      </c>
    </row>
    <row r="91" spans="2:10" ht="15.75" customHeight="1">
      <c r="B91" s="70">
        <v>802</v>
      </c>
      <c r="C91" s="83" t="s">
        <v>59</v>
      </c>
      <c r="D91" s="83">
        <v>10</v>
      </c>
      <c r="E91" s="84" t="s">
        <v>643</v>
      </c>
      <c r="F91" s="84" t="s">
        <v>84</v>
      </c>
      <c r="G91" s="83" t="s">
        <v>432</v>
      </c>
      <c r="H91" s="85"/>
      <c r="I91" s="86" t="str">
        <f>IFERROR(VLOOKUP(B91,②速記!B:J,5,0),"No Time")</f>
        <v>No Time</v>
      </c>
      <c r="J91" s="87" t="str">
        <f>IFERROR(VLOOKUP(B91,②速記!B:J,9,0),"NoRank")</f>
        <v>NoRank</v>
      </c>
    </row>
    <row r="92" spans="2:10" ht="15.75" customHeight="1">
      <c r="B92" s="70">
        <v>803</v>
      </c>
      <c r="C92" s="83" t="s">
        <v>59</v>
      </c>
      <c r="D92" s="83">
        <v>10</v>
      </c>
      <c r="E92" s="84" t="s">
        <v>644</v>
      </c>
      <c r="F92" s="84" t="s">
        <v>84</v>
      </c>
      <c r="G92" s="83" t="s">
        <v>61</v>
      </c>
      <c r="H92" s="85"/>
      <c r="I92" s="86">
        <f>IFERROR(VLOOKUP(B92,②速記!B:J,5,0),"No Time")</f>
        <v>3.9293981481481485E-2</v>
      </c>
      <c r="J92" s="87">
        <f>IFERROR(VLOOKUP(B92,②速記!B:J,9,0),"NoRank")</f>
        <v>6</v>
      </c>
    </row>
    <row r="93" spans="2:10" ht="15.75" customHeight="1">
      <c r="B93" s="70">
        <v>804</v>
      </c>
      <c r="C93" s="83" t="s">
        <v>59</v>
      </c>
      <c r="D93" s="83">
        <v>10</v>
      </c>
      <c r="E93" s="84" t="s">
        <v>645</v>
      </c>
      <c r="F93" s="84" t="s">
        <v>84</v>
      </c>
      <c r="G93" s="83" t="s">
        <v>61</v>
      </c>
      <c r="H93" s="85"/>
      <c r="I93" s="86" t="str">
        <f>IFERROR(VLOOKUP(B93,②速記!B:J,5,0),"No Time")</f>
        <v>No Time</v>
      </c>
      <c r="J93" s="87" t="str">
        <f>IFERROR(VLOOKUP(B93,②速記!B:J,9,0),"NoRank")</f>
        <v>NoRank</v>
      </c>
    </row>
    <row r="94" spans="2:10" ht="15.75" customHeight="1">
      <c r="B94" s="70">
        <v>805</v>
      </c>
      <c r="C94" s="83" t="s">
        <v>59</v>
      </c>
      <c r="D94" s="83">
        <v>10</v>
      </c>
      <c r="E94" s="84" t="s">
        <v>646</v>
      </c>
      <c r="F94" s="84" t="s">
        <v>453</v>
      </c>
      <c r="G94" s="83" t="s">
        <v>65</v>
      </c>
      <c r="H94" s="85"/>
      <c r="I94" s="86" t="str">
        <f>IFERROR(VLOOKUP(B94,②速記!B:J,5,0),"No Time")</f>
        <v>No Time</v>
      </c>
      <c r="J94" s="87" t="str">
        <f>IFERROR(VLOOKUP(B94,②速記!B:J,9,0),"NoRank")</f>
        <v>NoRank</v>
      </c>
    </row>
    <row r="95" spans="2:10" ht="15.75" customHeight="1">
      <c r="B95" s="70">
        <v>806</v>
      </c>
      <c r="C95" s="83" t="s">
        <v>59</v>
      </c>
      <c r="D95" s="83">
        <v>10</v>
      </c>
      <c r="E95" s="84" t="s">
        <v>647</v>
      </c>
      <c r="F95" s="84" t="s">
        <v>453</v>
      </c>
      <c r="G95" s="83" t="s">
        <v>63</v>
      </c>
      <c r="H95" s="85"/>
      <c r="I95" s="86">
        <f>IFERROR(VLOOKUP(B95,②速記!B:J,5,0),"No Time")</f>
        <v>5.7465277777777775E-2</v>
      </c>
      <c r="J95" s="87">
        <f>IFERROR(VLOOKUP(B95,②速記!B:J,9,0),"NoRank")</f>
        <v>7</v>
      </c>
    </row>
    <row r="96" spans="2:10" ht="15.75" customHeight="1">
      <c r="B96" s="70">
        <v>807</v>
      </c>
      <c r="C96" s="83" t="s">
        <v>59</v>
      </c>
      <c r="D96" s="83">
        <v>10</v>
      </c>
      <c r="E96" s="84" t="s">
        <v>648</v>
      </c>
      <c r="F96" s="84" t="s">
        <v>453</v>
      </c>
      <c r="G96" s="83" t="s">
        <v>61</v>
      </c>
      <c r="H96" s="85"/>
      <c r="I96" s="86" t="str">
        <f>IFERROR(VLOOKUP(B96,②速記!B:J,5,0),"No Time")</f>
        <v>No Time</v>
      </c>
      <c r="J96" s="87" t="str">
        <f>IFERROR(VLOOKUP(B96,②速記!B:J,9,0),"NoRank")</f>
        <v>NoRank</v>
      </c>
    </row>
    <row r="97" spans="2:10" ht="15.75" customHeight="1">
      <c r="B97" s="70">
        <v>808</v>
      </c>
      <c r="C97" s="83" t="s">
        <v>59</v>
      </c>
      <c r="D97" s="83">
        <v>10</v>
      </c>
      <c r="E97" s="84" t="s">
        <v>649</v>
      </c>
      <c r="F97" s="84" t="s">
        <v>453</v>
      </c>
      <c r="G97" s="83" t="s">
        <v>63</v>
      </c>
      <c r="H97" s="85"/>
      <c r="I97" s="86">
        <f>IFERROR(VLOOKUP(B97,②速記!B:J,5,0),"No Time")</f>
        <v>3.2384259259259258E-2</v>
      </c>
      <c r="J97" s="87">
        <f>IFERROR(VLOOKUP(B97,②速記!B:J,9,0),"NoRank")</f>
        <v>1</v>
      </c>
    </row>
    <row r="98" spans="2:10" ht="15.75" customHeight="1">
      <c r="B98" s="70">
        <v>809</v>
      </c>
      <c r="C98" s="83" t="s">
        <v>59</v>
      </c>
      <c r="D98" s="83">
        <v>10</v>
      </c>
      <c r="E98" s="84" t="s">
        <v>458</v>
      </c>
      <c r="F98" s="84" t="s">
        <v>453</v>
      </c>
      <c r="G98" s="83" t="s">
        <v>63</v>
      </c>
      <c r="H98" s="85"/>
      <c r="I98" s="86">
        <f>IFERROR(VLOOKUP(B98,②速記!B:J,5,0),"No Time")</f>
        <v>3.6400462962962961E-2</v>
      </c>
      <c r="J98" s="87">
        <f>IFERROR(VLOOKUP(B98,②速記!B:J,9,0),"NoRank")</f>
        <v>5</v>
      </c>
    </row>
    <row r="99" spans="2:10" ht="15.75" customHeight="1">
      <c r="B99" s="70">
        <v>810</v>
      </c>
      <c r="C99" s="83" t="s">
        <v>59</v>
      </c>
      <c r="D99" s="83">
        <v>10</v>
      </c>
      <c r="E99" s="84" t="s">
        <v>457</v>
      </c>
      <c r="F99" s="84" t="s">
        <v>453</v>
      </c>
      <c r="G99" s="83" t="s">
        <v>63</v>
      </c>
      <c r="H99" s="85"/>
      <c r="I99" s="86">
        <f>IFERROR(VLOOKUP(B99,②速記!B:J,5,0),"No Time")</f>
        <v>3.3043981481481487E-2</v>
      </c>
      <c r="J99" s="87">
        <f>IFERROR(VLOOKUP(B99,②速記!B:J,9,0),"NoRank")</f>
        <v>2</v>
      </c>
    </row>
    <row r="100" spans="2:10" ht="15.75" customHeight="1">
      <c r="B100" s="70">
        <v>811</v>
      </c>
      <c r="C100" s="83" t="s">
        <v>59</v>
      </c>
      <c r="D100" s="83">
        <v>10</v>
      </c>
      <c r="E100" s="84" t="s">
        <v>456</v>
      </c>
      <c r="F100" s="84" t="s">
        <v>453</v>
      </c>
      <c r="G100" s="83" t="s">
        <v>63</v>
      </c>
      <c r="H100" s="85"/>
      <c r="I100" s="86">
        <f>IFERROR(VLOOKUP(B100,②速記!B:J,5,0),"No Time")</f>
        <v>3.3865740740740738E-2</v>
      </c>
      <c r="J100" s="87">
        <f>IFERROR(VLOOKUP(B100,②速記!B:J,9,0),"NoRank")</f>
        <v>3</v>
      </c>
    </row>
    <row r="101" spans="2:10" ht="15.75" customHeight="1" thickBot="1">
      <c r="B101" s="89">
        <v>812</v>
      </c>
      <c r="C101" s="90" t="s">
        <v>59</v>
      </c>
      <c r="D101" s="90">
        <v>10</v>
      </c>
      <c r="E101" s="91" t="s">
        <v>454</v>
      </c>
      <c r="F101" s="91" t="s">
        <v>453</v>
      </c>
      <c r="G101" s="90" t="s">
        <v>63</v>
      </c>
      <c r="H101" s="92"/>
      <c r="I101" s="93">
        <f>IFERROR(VLOOKUP(B101,②速記!B:J,5,0),"No Time")</f>
        <v>3.4027777777777775E-2</v>
      </c>
      <c r="J101" s="94">
        <f>IFERROR(VLOOKUP(B101,②速記!B:J,9,0),"NoRank")</f>
        <v>4</v>
      </c>
    </row>
    <row r="102" spans="2:10" ht="15.75" customHeight="1">
      <c r="B102" s="101"/>
      <c r="C102" s="102"/>
      <c r="D102" s="102"/>
      <c r="E102" s="103"/>
      <c r="F102" s="103"/>
      <c r="G102" s="102"/>
      <c r="H102" s="104"/>
      <c r="I102" s="105"/>
      <c r="J102" s="106"/>
    </row>
    <row r="103" spans="2:10" ht="15.75" customHeight="1">
      <c r="B103" s="70"/>
      <c r="C103" s="83"/>
      <c r="D103" s="83"/>
      <c r="E103" s="84"/>
      <c r="F103" s="84"/>
      <c r="G103" s="83"/>
      <c r="H103" s="85"/>
      <c r="I103" s="86"/>
      <c r="J103" s="87"/>
    </row>
    <row r="104" spans="2:10" ht="15.75" customHeight="1">
      <c r="B104" s="70"/>
      <c r="C104" s="83"/>
      <c r="D104" s="83"/>
      <c r="E104" s="84"/>
      <c r="F104" s="84"/>
      <c r="G104" s="83"/>
      <c r="H104" s="85"/>
      <c r="I104" s="86"/>
      <c r="J104" s="87"/>
    </row>
    <row r="105" spans="2:10" ht="15.75" customHeight="1">
      <c r="B105" s="70"/>
      <c r="C105" s="83"/>
      <c r="D105" s="83"/>
      <c r="E105" s="84"/>
      <c r="F105" s="84"/>
      <c r="G105" s="83"/>
      <c r="H105" s="85"/>
      <c r="I105" s="86"/>
      <c r="J105" s="87"/>
    </row>
    <row r="106" spans="2:10" ht="15.75" customHeight="1">
      <c r="B106" s="70"/>
      <c r="C106" s="83"/>
      <c r="D106" s="83"/>
      <c r="E106" s="84"/>
      <c r="F106" s="84"/>
      <c r="G106" s="83"/>
      <c r="H106" s="85"/>
      <c r="I106" s="86"/>
      <c r="J106" s="87"/>
    </row>
    <row r="107" spans="2:10" ht="15.75" customHeight="1">
      <c r="B107" s="70"/>
      <c r="C107" s="83"/>
      <c r="D107" s="83"/>
      <c r="E107" s="84"/>
      <c r="F107" s="84"/>
      <c r="G107" s="83"/>
      <c r="H107" s="85"/>
      <c r="I107" s="86"/>
      <c r="J107" s="87"/>
    </row>
    <row r="108" spans="2:10" ht="15.75" customHeight="1">
      <c r="B108" s="70"/>
      <c r="C108" s="83"/>
      <c r="D108" s="83"/>
      <c r="E108" s="84"/>
      <c r="F108" s="84"/>
      <c r="G108" s="83"/>
      <c r="H108" s="85"/>
      <c r="I108" s="86"/>
      <c r="J108" s="87"/>
    </row>
    <row r="109" spans="2:10" ht="15.75" customHeight="1">
      <c r="B109" s="70"/>
      <c r="C109" s="83"/>
      <c r="D109" s="83"/>
      <c r="E109" s="84"/>
      <c r="F109" s="84"/>
      <c r="G109" s="83"/>
      <c r="H109" s="85"/>
      <c r="I109" s="86"/>
      <c r="J109" s="87"/>
    </row>
    <row r="110" spans="2:10" ht="15.75" customHeight="1">
      <c r="B110" s="70"/>
      <c r="C110" s="83"/>
      <c r="D110" s="83"/>
      <c r="E110" s="84"/>
      <c r="F110" s="84"/>
      <c r="G110" s="83"/>
      <c r="H110" s="85"/>
      <c r="I110" s="86"/>
      <c r="J110" s="87"/>
    </row>
    <row r="111" spans="2:10" ht="15.75" customHeight="1">
      <c r="B111" s="70"/>
      <c r="C111" s="83"/>
      <c r="D111" s="83"/>
      <c r="E111" s="84"/>
      <c r="F111" s="84"/>
      <c r="G111" s="83"/>
      <c r="H111" s="85"/>
      <c r="I111" s="86"/>
      <c r="J111" s="87"/>
    </row>
    <row r="112" spans="2:10" ht="15.75" customHeight="1">
      <c r="B112" s="70"/>
      <c r="C112" s="83"/>
      <c r="D112" s="83"/>
      <c r="E112" s="84"/>
      <c r="F112" s="84"/>
      <c r="G112" s="83"/>
      <c r="H112" s="85"/>
      <c r="I112" s="86"/>
      <c r="J112" s="87"/>
    </row>
    <row r="113" spans="2:10" ht="15.75" customHeight="1">
      <c r="B113" s="70"/>
      <c r="C113" s="83"/>
      <c r="D113" s="83"/>
      <c r="E113" s="84"/>
      <c r="F113" s="84"/>
      <c r="G113" s="83"/>
      <c r="H113" s="85"/>
      <c r="I113" s="86"/>
      <c r="J113" s="87"/>
    </row>
    <row r="114" spans="2:10" ht="15.75" customHeight="1">
      <c r="B114" s="70"/>
      <c r="C114" s="83"/>
      <c r="D114" s="83"/>
      <c r="E114" s="84"/>
      <c r="F114" s="84"/>
      <c r="G114" s="83"/>
      <c r="H114" s="85"/>
      <c r="I114" s="86"/>
      <c r="J114" s="87"/>
    </row>
    <row r="115" spans="2:10" ht="15.75" customHeight="1">
      <c r="B115" s="70"/>
      <c r="C115" s="83"/>
      <c r="D115" s="83"/>
      <c r="E115" s="84"/>
      <c r="F115" s="84"/>
      <c r="G115" s="83"/>
      <c r="H115" s="85"/>
      <c r="I115" s="86"/>
      <c r="J115" s="87"/>
    </row>
    <row r="116" spans="2:10" ht="15.75" customHeight="1">
      <c r="B116" s="70"/>
      <c r="C116" s="83"/>
      <c r="D116" s="83"/>
      <c r="E116" s="84"/>
      <c r="F116" s="84"/>
      <c r="G116" s="83"/>
      <c r="H116" s="85"/>
      <c r="I116" s="86"/>
      <c r="J116" s="87"/>
    </row>
    <row r="117" spans="2:10" ht="15.75" customHeight="1">
      <c r="B117" s="70"/>
      <c r="C117" s="83"/>
      <c r="D117" s="83"/>
      <c r="E117" s="84"/>
      <c r="F117" s="84"/>
      <c r="G117" s="83"/>
      <c r="H117" s="85"/>
      <c r="I117" s="86"/>
      <c r="J117" s="87"/>
    </row>
    <row r="118" spans="2:10" ht="15.75" customHeight="1">
      <c r="B118" s="70"/>
      <c r="C118" s="83"/>
      <c r="D118" s="83"/>
      <c r="E118" s="84"/>
      <c r="F118" s="84"/>
      <c r="G118" s="83"/>
      <c r="H118" s="85"/>
      <c r="I118" s="86"/>
      <c r="J118" s="87"/>
    </row>
    <row r="119" spans="2:10" ht="15.75" customHeight="1">
      <c r="B119" s="70"/>
      <c r="C119" s="83"/>
      <c r="D119" s="83"/>
      <c r="E119" s="84"/>
      <c r="F119" s="84"/>
      <c r="G119" s="83"/>
      <c r="H119" s="85"/>
      <c r="I119" s="86"/>
      <c r="J119" s="87"/>
    </row>
    <row r="120" spans="2:10" ht="15.75" customHeight="1">
      <c r="B120" s="70"/>
      <c r="C120" s="83"/>
      <c r="D120" s="83"/>
      <c r="E120" s="84"/>
      <c r="F120" s="84"/>
      <c r="G120" s="83"/>
      <c r="H120" s="85"/>
      <c r="I120" s="86"/>
      <c r="J120" s="87"/>
    </row>
    <row r="121" spans="2:10" ht="15.75" customHeight="1">
      <c r="B121" s="70"/>
      <c r="C121" s="83"/>
      <c r="D121" s="83"/>
      <c r="E121" s="84"/>
      <c r="F121" s="84"/>
      <c r="G121" s="83"/>
      <c r="H121" s="85"/>
      <c r="I121" s="86"/>
      <c r="J121" s="87"/>
    </row>
    <row r="122" spans="2:10" ht="15.75" customHeight="1">
      <c r="B122" s="70"/>
      <c r="C122" s="83"/>
      <c r="D122" s="83"/>
      <c r="E122" s="84"/>
      <c r="F122" s="84"/>
      <c r="G122" s="83"/>
      <c r="H122" s="85"/>
      <c r="I122" s="86"/>
      <c r="J122" s="87"/>
    </row>
    <row r="123" spans="2:10" ht="15.75" customHeight="1">
      <c r="B123" s="70"/>
      <c r="C123" s="83"/>
      <c r="D123" s="83"/>
      <c r="E123" s="84"/>
      <c r="F123" s="84"/>
      <c r="G123" s="83"/>
      <c r="H123" s="85"/>
      <c r="I123" s="86"/>
      <c r="J123" s="87"/>
    </row>
    <row r="124" spans="2:10" ht="15.75" customHeight="1">
      <c r="B124" s="70"/>
      <c r="C124" s="83"/>
      <c r="D124" s="83"/>
      <c r="E124" s="84"/>
      <c r="F124" s="84"/>
      <c r="G124" s="83"/>
      <c r="H124" s="85"/>
      <c r="I124" s="86"/>
      <c r="J124" s="87"/>
    </row>
    <row r="125" spans="2:10" ht="15.75" customHeight="1" thickBot="1">
      <c r="B125" s="89"/>
      <c r="C125" s="90"/>
      <c r="D125" s="90"/>
      <c r="E125" s="91"/>
      <c r="F125" s="91"/>
      <c r="G125" s="90"/>
      <c r="H125" s="92"/>
      <c r="I125" s="93"/>
      <c r="J125" s="94"/>
    </row>
  </sheetData>
  <sheetProtection sheet="1" objects="1" scenarios="1"/>
  <phoneticPr fontId="2"/>
  <conditionalFormatting sqref="J2:J125">
    <cfRule type="cellIs" dxfId="0" priority="1" operator="lessThan">
      <formula>4</formula>
    </cfRule>
  </conditionalFormatting>
  <dataValidations count="3">
    <dataValidation type="list" allowBlank="1" showInputMessage="1" showErrorMessage="1" sqref="C2:C125">
      <formula1>$K$6:$K$13</formula1>
    </dataValidation>
    <dataValidation imeMode="hiragana" allowBlank="1" showInputMessage="1" showErrorMessage="1" sqref="G2:G34"/>
    <dataValidation imeMode="off" allowBlank="1" showInputMessage="1" showErrorMessage="1" sqref="H1:H125"/>
  </dataValidations>
  <pageMargins left="0.88" right="0.74803149606299213" top="0.78740157480314965" bottom="0.15748031496062992" header="0.51181102362204722" footer="0.15748031496062992"/>
  <pageSetup paperSize="9" orientation="portrait" horizontalDpi="4294967293" verticalDpi="1200" r:id="rId1"/>
  <headerFooter alignWithMargins="0"/>
  <rowBreaks count="2" manualBreakCount="2">
    <brk id="46" min="1" max="9" man="1"/>
    <brk id="8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7"/>
  <sheetViews>
    <sheetView workbookViewId="0">
      <pane ySplit="1" topLeftCell="A60" activePane="bottomLeft" state="frozen"/>
      <selection pane="bottomLeft" activeCell="F69" sqref="F69"/>
    </sheetView>
  </sheetViews>
  <sheetFormatPr defaultRowHeight="14.25"/>
  <cols>
    <col min="1" max="1" width="4.125" style="66" customWidth="1"/>
    <col min="2" max="2" width="8.5" style="77" bestFit="1" customWidth="1"/>
    <col min="3" max="3" width="4.625" style="78" customWidth="1"/>
    <col min="4" max="5" width="4.625" style="79" customWidth="1"/>
    <col min="6" max="6" width="11.625" style="80" customWidth="1"/>
    <col min="7" max="7" width="27" style="81" bestFit="1" customWidth="1"/>
    <col min="8" max="8" width="8.625" style="69" bestFit="1" customWidth="1"/>
    <col min="9" max="9" width="5.125" style="69" bestFit="1" customWidth="1"/>
    <col min="10" max="11" width="5.25" style="66" hidden="1" customWidth="1"/>
    <col min="12" max="16384" width="9" style="66"/>
  </cols>
  <sheetData>
    <row r="1" spans="1:11" ht="27.75" customHeight="1">
      <c r="B1" s="67" t="s">
        <v>0</v>
      </c>
      <c r="C1" s="67" t="s">
        <v>13</v>
      </c>
      <c r="D1" s="68" t="s">
        <v>14</v>
      </c>
      <c r="E1" s="68" t="s">
        <v>15</v>
      </c>
      <c r="F1" s="63" t="s">
        <v>16</v>
      </c>
      <c r="G1" s="64" t="s">
        <v>17</v>
      </c>
      <c r="H1" s="65" t="s">
        <v>29</v>
      </c>
      <c r="I1" s="65" t="s">
        <v>18</v>
      </c>
      <c r="J1" s="69" t="s">
        <v>48</v>
      </c>
      <c r="K1" s="66" t="s">
        <v>452</v>
      </c>
    </row>
    <row r="2" spans="1:11">
      <c r="A2" s="66">
        <v>1</v>
      </c>
      <c r="B2" s="70">
        <v>203</v>
      </c>
      <c r="C2" s="71"/>
      <c r="D2" s="72">
        <v>18</v>
      </c>
      <c r="E2" s="72">
        <v>34</v>
      </c>
      <c r="F2" s="73">
        <f t="shared" ref="F2:F20" si="0">IF(TIME(C2,D2,E2)=0,"",TIME(C2,D2,E2))</f>
        <v>1.2893518518518519E-2</v>
      </c>
      <c r="G2" s="74" t="str">
        <f>IF(B2="","",VLOOKUP(B2,'①掲示&amp;名簿'!_xlnm.Print_Area,4,0))</f>
        <v>島谷 忠幸</v>
      </c>
      <c r="H2" s="75" t="str">
        <f>IF(B2="","",VLOOKUP(B2,'①掲示&amp;名簿'!_xlnm.Print_Area,2,0))</f>
        <v>Ｂ</v>
      </c>
      <c r="I2" s="75">
        <v>1</v>
      </c>
      <c r="J2" s="66">
        <f>SUMPRODUCT(($H$2:$H$377=H2)*($F$2:$F$377&lt;F2))+1</f>
        <v>1</v>
      </c>
      <c r="K2" s="66">
        <f>IF(B2="","",VLOOKUP(B2,'①掲示&amp;名簿'!B:J,3,0))</f>
        <v>5</v>
      </c>
    </row>
    <row r="3" spans="1:11">
      <c r="A3" s="66">
        <v>2</v>
      </c>
      <c r="B3" s="70">
        <v>207</v>
      </c>
      <c r="C3" s="71"/>
      <c r="D3" s="72">
        <v>18</v>
      </c>
      <c r="E3" s="72">
        <v>52</v>
      </c>
      <c r="F3" s="73">
        <f t="shared" si="0"/>
        <v>1.3101851851851852E-2</v>
      </c>
      <c r="G3" s="74" t="str">
        <f>IF(B3="","",VLOOKUP(B3,'①掲示&amp;名簿'!_xlnm.Print_Area,4,0))</f>
        <v>内田 稔</v>
      </c>
      <c r="H3" s="75" t="str">
        <f>IF(B3="","",VLOOKUP(B3,'①掲示&amp;名簿'!_xlnm.Print_Area,2,0))</f>
        <v>Ｂ</v>
      </c>
      <c r="I3" s="75">
        <v>2</v>
      </c>
      <c r="J3" s="66">
        <f t="shared" ref="J3:J66" si="1">SUMPRODUCT(($H$2:$H$377=H3)*($F$2:$F$377&lt;F3))+1</f>
        <v>2</v>
      </c>
      <c r="K3" s="66">
        <f>IF(B3="","",VLOOKUP(B3,'①掲示&amp;名簿'!B:J,3,0))</f>
        <v>5</v>
      </c>
    </row>
    <row r="4" spans="1:11">
      <c r="A4" s="66">
        <v>3</v>
      </c>
      <c r="B4" s="70">
        <v>206</v>
      </c>
      <c r="C4" s="71"/>
      <c r="D4" s="72">
        <v>19</v>
      </c>
      <c r="E4" s="72">
        <v>32</v>
      </c>
      <c r="F4" s="73">
        <f t="shared" si="0"/>
        <v>1.3564814814814816E-2</v>
      </c>
      <c r="G4" s="74" t="str">
        <f>IF(B4="","",VLOOKUP(B4,'①掲示&amp;名簿'!_xlnm.Print_Area,4,0))</f>
        <v>南藤 宏和</v>
      </c>
      <c r="H4" s="75" t="str">
        <f>IF(B4="","",VLOOKUP(B4,'①掲示&amp;名簿'!_xlnm.Print_Area,2,0))</f>
        <v>Ｂ</v>
      </c>
      <c r="I4" s="75">
        <v>3</v>
      </c>
      <c r="J4" s="66">
        <f t="shared" si="1"/>
        <v>3</v>
      </c>
      <c r="K4" s="66">
        <f>IF(B4="","",VLOOKUP(B4,'①掲示&amp;名簿'!B:J,3,0))</f>
        <v>5</v>
      </c>
    </row>
    <row r="5" spans="1:11">
      <c r="A5" s="66">
        <v>4</v>
      </c>
      <c r="B5" s="70">
        <v>103</v>
      </c>
      <c r="C5" s="71"/>
      <c r="D5" s="72">
        <v>20</v>
      </c>
      <c r="E5" s="72">
        <v>34</v>
      </c>
      <c r="F5" s="73">
        <f t="shared" si="0"/>
        <v>1.4282407407407409E-2</v>
      </c>
      <c r="G5" s="74" t="str">
        <f>IF(B5="","",VLOOKUP(B5,'①掲示&amp;名簿'!_xlnm.Print_Area,4,0))</f>
        <v>松井 宏典</v>
      </c>
      <c r="H5" s="75" t="str">
        <f>IF(B5="","",VLOOKUP(B5,'①掲示&amp;名簿'!_xlnm.Print_Area,2,0))</f>
        <v>A</v>
      </c>
      <c r="I5" s="75">
        <v>4</v>
      </c>
      <c r="J5" s="66">
        <f t="shared" si="1"/>
        <v>1</v>
      </c>
      <c r="K5" s="66">
        <f>IF(B5="","",VLOOKUP(B5,'①掲示&amp;名簿'!B:J,3,0))</f>
        <v>5</v>
      </c>
    </row>
    <row r="6" spans="1:11">
      <c r="A6" s="66">
        <v>5</v>
      </c>
      <c r="B6" s="70">
        <v>303</v>
      </c>
      <c r="C6" s="71"/>
      <c r="D6" s="72">
        <v>20</v>
      </c>
      <c r="E6" s="72">
        <v>39</v>
      </c>
      <c r="F6" s="73">
        <f t="shared" si="0"/>
        <v>1.4340277777777776E-2</v>
      </c>
      <c r="G6" s="74" t="str">
        <f>IF(B6="","",VLOOKUP(B6,'①掲示&amp;名簿'!_xlnm.Print_Area,4,0))</f>
        <v>足立 正登</v>
      </c>
      <c r="H6" s="75" t="str">
        <f>IF(B6="","",VLOOKUP(B6,'①掲示&amp;名簿'!_xlnm.Print_Area,2,0))</f>
        <v>C</v>
      </c>
      <c r="I6" s="75">
        <v>5</v>
      </c>
      <c r="J6" s="66">
        <f t="shared" si="1"/>
        <v>1</v>
      </c>
      <c r="K6" s="66">
        <f>IF(B6="","",VLOOKUP(B6,'①掲示&amp;名簿'!B:J,3,0))</f>
        <v>5</v>
      </c>
    </row>
    <row r="7" spans="1:11">
      <c r="A7" s="66">
        <v>6</v>
      </c>
      <c r="B7" s="70">
        <v>302</v>
      </c>
      <c r="C7" s="71"/>
      <c r="D7" s="72">
        <v>21</v>
      </c>
      <c r="E7" s="72">
        <v>14</v>
      </c>
      <c r="F7" s="73">
        <f t="shared" si="0"/>
        <v>1.4745370370370372E-2</v>
      </c>
      <c r="G7" s="74" t="str">
        <f>IF(B7="","",VLOOKUP(B7,'①掲示&amp;名簿'!_xlnm.Print_Area,4,0))</f>
        <v>松本 一之</v>
      </c>
      <c r="H7" s="75" t="str">
        <f>IF(B7="","",VLOOKUP(B7,'①掲示&amp;名簿'!_xlnm.Print_Area,2,0))</f>
        <v>C</v>
      </c>
      <c r="I7" s="75">
        <v>6</v>
      </c>
      <c r="J7" s="66">
        <f t="shared" si="1"/>
        <v>2</v>
      </c>
      <c r="K7" s="66">
        <f>IF(B7="","",VLOOKUP(B7,'①掲示&amp;名簿'!B:J,3,0))</f>
        <v>5</v>
      </c>
    </row>
    <row r="8" spans="1:11">
      <c r="A8" s="66">
        <v>7</v>
      </c>
      <c r="B8" s="70">
        <v>104</v>
      </c>
      <c r="C8" s="71"/>
      <c r="D8" s="72">
        <v>21</v>
      </c>
      <c r="E8" s="72">
        <v>37</v>
      </c>
      <c r="F8" s="73">
        <f t="shared" si="0"/>
        <v>1.5011574074074075E-2</v>
      </c>
      <c r="G8" s="74" t="str">
        <f>IF(B8="","",VLOOKUP(B8,'①掲示&amp;名簿'!_xlnm.Print_Area,4,0))</f>
        <v>松山 雄太</v>
      </c>
      <c r="H8" s="75" t="str">
        <f>IF(B8="","",VLOOKUP(B8,'①掲示&amp;名簿'!_xlnm.Print_Area,2,0))</f>
        <v>A</v>
      </c>
      <c r="I8" s="75">
        <v>7</v>
      </c>
      <c r="J8" s="66">
        <f t="shared" si="1"/>
        <v>2</v>
      </c>
      <c r="K8" s="66">
        <f>IF(B8="","",VLOOKUP(B8,'①掲示&amp;名簿'!B:J,3,0))</f>
        <v>5</v>
      </c>
    </row>
    <row r="9" spans="1:11">
      <c r="A9" s="66">
        <v>8</v>
      </c>
      <c r="B9" s="70">
        <v>209</v>
      </c>
      <c r="C9" s="71"/>
      <c r="D9" s="72">
        <v>21</v>
      </c>
      <c r="E9" s="72">
        <v>38</v>
      </c>
      <c r="F9" s="73">
        <f t="shared" si="0"/>
        <v>1.5023148148148148E-2</v>
      </c>
      <c r="G9" s="74" t="str">
        <f>IF(B9="","",VLOOKUP(B9,'①掲示&amp;名簿'!_xlnm.Print_Area,4,0))</f>
        <v>青木 聡</v>
      </c>
      <c r="H9" s="75" t="str">
        <f>IF(B9="","",VLOOKUP(B9,'①掲示&amp;名簿'!_xlnm.Print_Area,2,0))</f>
        <v>Ｂ</v>
      </c>
      <c r="I9" s="75">
        <v>8</v>
      </c>
      <c r="J9" s="66">
        <f t="shared" si="1"/>
        <v>4</v>
      </c>
      <c r="K9" s="66">
        <f>IF(B9="","",VLOOKUP(B9,'①掲示&amp;名簿'!B:J,3,0))</f>
        <v>5</v>
      </c>
    </row>
    <row r="10" spans="1:11">
      <c r="A10" s="66">
        <v>9</v>
      </c>
      <c r="B10" s="70">
        <v>204</v>
      </c>
      <c r="C10" s="71"/>
      <c r="D10" s="72">
        <v>21</v>
      </c>
      <c r="E10" s="72">
        <v>40</v>
      </c>
      <c r="F10" s="73">
        <f t="shared" si="0"/>
        <v>1.5046296296296295E-2</v>
      </c>
      <c r="G10" s="74" t="str">
        <f>IF(B10="","",VLOOKUP(B10,'①掲示&amp;名簿'!_xlnm.Print_Area,4,0))</f>
        <v>若林 勇夫</v>
      </c>
      <c r="H10" s="75" t="str">
        <f>IF(B10="","",VLOOKUP(B10,'①掲示&amp;名簿'!_xlnm.Print_Area,2,0))</f>
        <v>Ｂ</v>
      </c>
      <c r="I10" s="75">
        <v>9</v>
      </c>
      <c r="J10" s="66">
        <f t="shared" si="1"/>
        <v>5</v>
      </c>
      <c r="K10" s="66">
        <f>IF(B10="","",VLOOKUP(B10,'①掲示&amp;名簿'!B:J,3,0))</f>
        <v>5</v>
      </c>
    </row>
    <row r="11" spans="1:11">
      <c r="A11" s="66">
        <v>10</v>
      </c>
      <c r="B11" s="70">
        <v>504</v>
      </c>
      <c r="C11" s="71"/>
      <c r="D11" s="72">
        <v>21</v>
      </c>
      <c r="E11" s="72">
        <v>51</v>
      </c>
      <c r="F11" s="73">
        <f t="shared" si="0"/>
        <v>1.5173611111111112E-2</v>
      </c>
      <c r="G11" s="74" t="str">
        <f>IF(B11="","",VLOOKUP(B11,'①掲示&amp;名簿'!_xlnm.Print_Area,4,0))</f>
        <v>大田 恭子</v>
      </c>
      <c r="H11" s="75" t="str">
        <f>IF(B11="","",VLOOKUP(B11,'①掲示&amp;名簿'!_xlnm.Print_Area,2,0))</f>
        <v>E</v>
      </c>
      <c r="I11" s="75">
        <v>10</v>
      </c>
      <c r="J11" s="66">
        <f t="shared" si="1"/>
        <v>1</v>
      </c>
      <c r="K11" s="66">
        <f>IF(B11="","",VLOOKUP(B11,'①掲示&amp;名簿'!B:J,3,0))</f>
        <v>5</v>
      </c>
    </row>
    <row r="12" spans="1:11">
      <c r="A12" s="66">
        <v>11</v>
      </c>
      <c r="B12" s="70">
        <v>503</v>
      </c>
      <c r="C12" s="71"/>
      <c r="D12" s="72">
        <v>22</v>
      </c>
      <c r="E12" s="72">
        <v>11</v>
      </c>
      <c r="F12" s="73">
        <f t="shared" si="0"/>
        <v>1.5405092592592593E-2</v>
      </c>
      <c r="G12" s="74" t="str">
        <f>IF(B12="","",VLOOKUP(B12,'①掲示&amp;名簿'!_xlnm.Print_Area,4,0))</f>
        <v>岡井 ゆかり</v>
      </c>
      <c r="H12" s="75" t="str">
        <f>IF(B12="","",VLOOKUP(B12,'①掲示&amp;名簿'!_xlnm.Print_Area,2,0))</f>
        <v>E</v>
      </c>
      <c r="I12" s="75">
        <v>11</v>
      </c>
      <c r="J12" s="66">
        <f t="shared" si="1"/>
        <v>2</v>
      </c>
      <c r="K12" s="66">
        <f>IF(B12="","",VLOOKUP(B12,'①掲示&amp;名簿'!B:J,3,0))</f>
        <v>5</v>
      </c>
    </row>
    <row r="13" spans="1:11">
      <c r="A13" s="66">
        <v>12</v>
      </c>
      <c r="B13" s="70">
        <v>201</v>
      </c>
      <c r="C13" s="71"/>
      <c r="D13" s="72">
        <v>22</v>
      </c>
      <c r="E13" s="72">
        <v>55</v>
      </c>
      <c r="F13" s="73">
        <f t="shared" si="0"/>
        <v>1.5914351851851853E-2</v>
      </c>
      <c r="G13" s="74" t="str">
        <f>IF(B13="","",VLOOKUP(B13,'①掲示&amp;名簿'!_xlnm.Print_Area,4,0))</f>
        <v>柚田 雅郁</v>
      </c>
      <c r="H13" s="75" t="str">
        <f>IF(B13="","",VLOOKUP(B13,'①掲示&amp;名簿'!_xlnm.Print_Area,2,0))</f>
        <v>Ｂ</v>
      </c>
      <c r="I13" s="75">
        <v>12</v>
      </c>
      <c r="J13" s="66">
        <f t="shared" si="1"/>
        <v>6</v>
      </c>
      <c r="K13" s="66">
        <f>IF(B13="","",VLOOKUP(B13,'①掲示&amp;名簿'!B:J,3,0))</f>
        <v>5</v>
      </c>
    </row>
    <row r="14" spans="1:11">
      <c r="A14" s="66">
        <v>13</v>
      </c>
      <c r="B14" s="70">
        <v>101</v>
      </c>
      <c r="C14" s="71"/>
      <c r="D14" s="72">
        <v>23</v>
      </c>
      <c r="E14" s="72">
        <v>19</v>
      </c>
      <c r="F14" s="73">
        <f t="shared" si="0"/>
        <v>1.6192129629629629E-2</v>
      </c>
      <c r="G14" s="74" t="str">
        <f>IF(B14="","",VLOOKUP(B14,'①掲示&amp;名簿'!_xlnm.Print_Area,4,0))</f>
        <v>松村 啓史</v>
      </c>
      <c r="H14" s="75" t="str">
        <f>IF(B14="","",VLOOKUP(B14,'①掲示&amp;名簿'!_xlnm.Print_Area,2,0))</f>
        <v>A</v>
      </c>
      <c r="I14" s="75">
        <v>13</v>
      </c>
      <c r="J14" s="66">
        <f t="shared" si="1"/>
        <v>3</v>
      </c>
      <c r="K14" s="66">
        <f>IF(B14="","",VLOOKUP(B14,'①掲示&amp;名簿'!B:J,3,0))</f>
        <v>5</v>
      </c>
    </row>
    <row r="15" spans="1:11">
      <c r="A15" s="66">
        <v>14</v>
      </c>
      <c r="B15" s="70">
        <v>307</v>
      </c>
      <c r="C15" s="71"/>
      <c r="D15" s="72">
        <v>24</v>
      </c>
      <c r="E15" s="72">
        <v>8</v>
      </c>
      <c r="F15" s="73">
        <f t="shared" si="0"/>
        <v>1.6759259259259258E-2</v>
      </c>
      <c r="G15" s="74" t="str">
        <f>IF(B15="","",VLOOKUP(B15,'①掲示&amp;名簿'!_xlnm.Print_Area,4,0))</f>
        <v>谷口 公一</v>
      </c>
      <c r="H15" s="75" t="str">
        <f>IF(B15="","",VLOOKUP(B15,'①掲示&amp;名簿'!_xlnm.Print_Area,2,0))</f>
        <v>C</v>
      </c>
      <c r="I15" s="75">
        <v>14</v>
      </c>
      <c r="J15" s="66">
        <f t="shared" si="1"/>
        <v>3</v>
      </c>
      <c r="K15" s="66">
        <f>IF(B15="","",VLOOKUP(B15,'①掲示&amp;名簿'!B:J,3,0))</f>
        <v>5</v>
      </c>
    </row>
    <row r="16" spans="1:11">
      <c r="A16" s="66">
        <v>15</v>
      </c>
      <c r="B16" s="70">
        <v>102</v>
      </c>
      <c r="C16" s="71"/>
      <c r="D16" s="72">
        <v>25</v>
      </c>
      <c r="E16" s="72">
        <v>15</v>
      </c>
      <c r="F16" s="73">
        <f t="shared" si="0"/>
        <v>1.7534722222222222E-2</v>
      </c>
      <c r="G16" s="74" t="str">
        <f>IF(B16="","",VLOOKUP(B16,'①掲示&amp;名簿'!_xlnm.Print_Area,4,0))</f>
        <v>松村 灯真</v>
      </c>
      <c r="H16" s="75" t="str">
        <f>IF(B16="","",VLOOKUP(B16,'①掲示&amp;名簿'!_xlnm.Print_Area,2,0))</f>
        <v>A</v>
      </c>
      <c r="I16" s="75">
        <v>15</v>
      </c>
      <c r="J16" s="66">
        <f t="shared" si="1"/>
        <v>4</v>
      </c>
      <c r="K16" s="66">
        <f>IF(B16="","",VLOOKUP(B16,'①掲示&amp;名簿'!B:J,3,0))</f>
        <v>5</v>
      </c>
    </row>
    <row r="17" spans="1:11">
      <c r="A17" s="66">
        <v>16</v>
      </c>
      <c r="B17" s="70">
        <v>305</v>
      </c>
      <c r="C17" s="71"/>
      <c r="D17" s="72">
        <v>25</v>
      </c>
      <c r="E17" s="72">
        <v>24</v>
      </c>
      <c r="F17" s="73">
        <f t="shared" si="0"/>
        <v>1.7638888888888888E-2</v>
      </c>
      <c r="G17" s="74" t="str">
        <f>IF(B17="","",VLOOKUP(B17,'①掲示&amp;名簿'!_xlnm.Print_Area,4,0))</f>
        <v>風間 務</v>
      </c>
      <c r="H17" s="75" t="str">
        <f>IF(B17="","",VLOOKUP(B17,'①掲示&amp;名簿'!_xlnm.Print_Area,2,0))</f>
        <v>C</v>
      </c>
      <c r="I17" s="75">
        <v>16</v>
      </c>
      <c r="J17" s="66">
        <f t="shared" si="1"/>
        <v>4</v>
      </c>
      <c r="K17" s="66">
        <f>IF(B17="","",VLOOKUP(B17,'①掲示&amp;名簿'!B:J,3,0))</f>
        <v>5</v>
      </c>
    </row>
    <row r="18" spans="1:11">
      <c r="A18" s="66">
        <v>17</v>
      </c>
      <c r="B18" s="70">
        <v>202</v>
      </c>
      <c r="C18" s="71"/>
      <c r="D18" s="72">
        <v>25</v>
      </c>
      <c r="E18" s="72">
        <v>40</v>
      </c>
      <c r="F18" s="73">
        <f t="shared" si="0"/>
        <v>1.7824074074074076E-2</v>
      </c>
      <c r="G18" s="74" t="str">
        <f>IF(B18="","",VLOOKUP(B18,'①掲示&amp;名簿'!_xlnm.Print_Area,4,0))</f>
        <v>松岡 敏郁</v>
      </c>
      <c r="H18" s="75" t="str">
        <f>IF(B18="","",VLOOKUP(B18,'①掲示&amp;名簿'!_xlnm.Print_Area,2,0))</f>
        <v>Ｂ</v>
      </c>
      <c r="I18" s="75">
        <v>17</v>
      </c>
      <c r="J18" s="66">
        <f t="shared" si="1"/>
        <v>7</v>
      </c>
      <c r="K18" s="66">
        <f>IF(B18="","",VLOOKUP(B18,'①掲示&amp;名簿'!B:J,3,0))</f>
        <v>5</v>
      </c>
    </row>
    <row r="19" spans="1:11">
      <c r="A19" s="66">
        <v>18</v>
      </c>
      <c r="B19" s="70">
        <v>213</v>
      </c>
      <c r="C19" s="71"/>
      <c r="D19" s="72">
        <v>26</v>
      </c>
      <c r="E19" s="72">
        <v>18</v>
      </c>
      <c r="F19" s="73">
        <f t="shared" si="0"/>
        <v>1.8263888888888889E-2</v>
      </c>
      <c r="G19" s="74" t="str">
        <f>IF(B19="","",VLOOKUP(B19,'①掲示&amp;名簿'!_xlnm.Print_Area,4,0))</f>
        <v>河原 健</v>
      </c>
      <c r="H19" s="75" t="str">
        <f>IF(B19="","",VLOOKUP(B19,'①掲示&amp;名簿'!_xlnm.Print_Area,2,0))</f>
        <v>Ｂ</v>
      </c>
      <c r="I19" s="75">
        <v>18</v>
      </c>
      <c r="J19" s="66">
        <f t="shared" si="1"/>
        <v>8</v>
      </c>
      <c r="K19" s="66">
        <f>IF(B19="","",VLOOKUP(B19,'①掲示&amp;名簿'!B:J,3,0))</f>
        <v>5</v>
      </c>
    </row>
    <row r="20" spans="1:11">
      <c r="A20" s="66">
        <v>19</v>
      </c>
      <c r="B20" s="70">
        <v>210</v>
      </c>
      <c r="C20" s="71"/>
      <c r="D20" s="72">
        <v>26</v>
      </c>
      <c r="E20" s="72">
        <v>48</v>
      </c>
      <c r="F20" s="73">
        <f t="shared" si="0"/>
        <v>1.861111111111111E-2</v>
      </c>
      <c r="G20" s="74" t="str">
        <f>IF(B20="","",VLOOKUP(B20,'①掲示&amp;名簿'!_xlnm.Print_Area,4,0))</f>
        <v>村田 克也</v>
      </c>
      <c r="H20" s="75" t="str">
        <f>IF(B20="","",VLOOKUP(B20,'①掲示&amp;名簿'!_xlnm.Print_Area,2,0))</f>
        <v>Ｂ</v>
      </c>
      <c r="I20" s="75">
        <v>19</v>
      </c>
      <c r="J20" s="66">
        <f t="shared" si="1"/>
        <v>9</v>
      </c>
      <c r="K20" s="66">
        <f>IF(B20="","",VLOOKUP(B20,'①掲示&amp;名簿'!B:J,3,0))</f>
        <v>5</v>
      </c>
    </row>
    <row r="21" spans="1:11">
      <c r="A21" s="66">
        <v>20</v>
      </c>
      <c r="B21" s="70">
        <v>502</v>
      </c>
      <c r="C21" s="71"/>
      <c r="D21" s="72">
        <v>27</v>
      </c>
      <c r="E21" s="72">
        <v>26</v>
      </c>
      <c r="F21" s="73">
        <f>IF(TIME(C21,D21,E21)=0,"",TIME(C21,D21,E21))</f>
        <v>1.9050925925925926E-2</v>
      </c>
      <c r="G21" s="74" t="str">
        <f>IF(B21="","",VLOOKUP(B21,'①掲示&amp;名簿'!_xlnm.Print_Area,4,0))</f>
        <v>池田 美和子</v>
      </c>
      <c r="H21" s="75" t="str">
        <f>IF(B21="","",VLOOKUP(B21,'①掲示&amp;名簿'!_xlnm.Print_Area,2,0))</f>
        <v>E</v>
      </c>
      <c r="I21" s="75">
        <v>20</v>
      </c>
      <c r="J21" s="66">
        <f t="shared" si="1"/>
        <v>3</v>
      </c>
      <c r="K21" s="66">
        <f>IF(B21="","",VLOOKUP(B21,'①掲示&amp;名簿'!B:J,3,0))</f>
        <v>5</v>
      </c>
    </row>
    <row r="22" spans="1:11">
      <c r="A22" s="66">
        <v>21</v>
      </c>
      <c r="B22" s="70">
        <v>304</v>
      </c>
      <c r="C22" s="71"/>
      <c r="D22" s="72">
        <v>30</v>
      </c>
      <c r="E22" s="72">
        <v>34</v>
      </c>
      <c r="F22" s="73">
        <f t="shared" ref="F22:F85" si="2">IF(TIME(C22,D22,E22)=0,"",TIME(C22,D22,E22))</f>
        <v>2.1226851851851854E-2</v>
      </c>
      <c r="G22" s="74" t="str">
        <f>IF(B22="","",VLOOKUP(B22,'①掲示&amp;名簿'!_xlnm.Print_Area,4,0))</f>
        <v>池田 昭</v>
      </c>
      <c r="H22" s="75" t="str">
        <f>IF(B22="","",VLOOKUP(B22,'①掲示&amp;名簿'!_xlnm.Print_Area,2,0))</f>
        <v>C</v>
      </c>
      <c r="I22" s="75">
        <v>21</v>
      </c>
      <c r="J22" s="66">
        <f t="shared" si="1"/>
        <v>5</v>
      </c>
      <c r="K22" s="66">
        <f>IF(B22="","",VLOOKUP(B22,'①掲示&amp;名簿'!B:J,3,0))</f>
        <v>5</v>
      </c>
    </row>
    <row r="23" spans="1:11">
      <c r="A23" s="66">
        <v>22</v>
      </c>
      <c r="B23" s="70">
        <v>211</v>
      </c>
      <c r="C23" s="71"/>
      <c r="D23" s="72">
        <v>30</v>
      </c>
      <c r="E23" s="72">
        <v>55</v>
      </c>
      <c r="F23" s="73">
        <f t="shared" si="2"/>
        <v>2.146990740740741E-2</v>
      </c>
      <c r="G23" s="74" t="str">
        <f>IF(B23="","",VLOOKUP(B23,'①掲示&amp;名簿'!_xlnm.Print_Area,4,0))</f>
        <v>梶原 繁見</v>
      </c>
      <c r="H23" s="75" t="str">
        <f>IF(B23="","",VLOOKUP(B23,'①掲示&amp;名簿'!_xlnm.Print_Area,2,0))</f>
        <v>Ｂ</v>
      </c>
      <c r="I23" s="75">
        <v>22</v>
      </c>
      <c r="J23" s="66">
        <f t="shared" si="1"/>
        <v>10</v>
      </c>
      <c r="K23" s="66">
        <f>IF(B23="","",VLOOKUP(B23,'①掲示&amp;名簿'!B:J,3,0))</f>
        <v>5</v>
      </c>
    </row>
    <row r="24" spans="1:11">
      <c r="A24" s="66">
        <v>23</v>
      </c>
      <c r="B24" s="70">
        <v>401</v>
      </c>
      <c r="C24" s="71"/>
      <c r="D24" s="72">
        <v>32</v>
      </c>
      <c r="E24" s="72">
        <v>36</v>
      </c>
      <c r="F24" s="73">
        <f t="shared" si="2"/>
        <v>2.2638888888888889E-2</v>
      </c>
      <c r="G24" s="74" t="str">
        <f>IF(B24="","",VLOOKUP(B24,'①掲示&amp;名簿'!_xlnm.Print_Area,4,0))</f>
        <v>柚田 菜々香</v>
      </c>
      <c r="H24" s="75" t="str">
        <f>IF(B24="","",VLOOKUP(B24,'①掲示&amp;名簿'!_xlnm.Print_Area,2,0))</f>
        <v>D</v>
      </c>
      <c r="I24" s="75">
        <v>23</v>
      </c>
      <c r="J24" s="66">
        <f t="shared" si="1"/>
        <v>1</v>
      </c>
      <c r="K24" s="66">
        <f>IF(B24="","",VLOOKUP(B24,'①掲示&amp;名簿'!B:J,3,0))</f>
        <v>5</v>
      </c>
    </row>
    <row r="25" spans="1:11">
      <c r="A25" s="66">
        <v>24</v>
      </c>
      <c r="B25" s="70">
        <v>402</v>
      </c>
      <c r="C25" s="71"/>
      <c r="D25" s="72">
        <v>32</v>
      </c>
      <c r="E25" s="72">
        <v>55</v>
      </c>
      <c r="F25" s="73">
        <f t="shared" si="2"/>
        <v>2.2858796296296294E-2</v>
      </c>
      <c r="G25" s="74" t="str">
        <f>IF(B25="","",VLOOKUP(B25,'①掲示&amp;名簿'!_xlnm.Print_Area,4,0))</f>
        <v>松村 結香</v>
      </c>
      <c r="H25" s="75" t="str">
        <f>IF(B25="","",VLOOKUP(B25,'①掲示&amp;名簿'!_xlnm.Print_Area,2,0))</f>
        <v>D</v>
      </c>
      <c r="I25" s="75">
        <v>24</v>
      </c>
      <c r="J25" s="66">
        <f t="shared" si="1"/>
        <v>2</v>
      </c>
      <c r="K25" s="66">
        <f>IF(B25="","",VLOOKUP(B25,'①掲示&amp;名簿'!B:J,3,0))</f>
        <v>5</v>
      </c>
    </row>
    <row r="26" spans="1:11">
      <c r="A26" s="66">
        <v>25</v>
      </c>
      <c r="B26" s="70">
        <v>619</v>
      </c>
      <c r="C26" s="71"/>
      <c r="D26" s="72">
        <v>34</v>
      </c>
      <c r="E26" s="72">
        <v>12</v>
      </c>
      <c r="F26" s="73">
        <f t="shared" si="2"/>
        <v>2.3750000000000004E-2</v>
      </c>
      <c r="G26" s="74" t="str">
        <f>IF(B26="","",VLOOKUP(B26,'①掲示&amp;名簿'!_xlnm.Print_Area,4,0))</f>
        <v>平池 宏至</v>
      </c>
      <c r="H26" s="75" t="str">
        <f>IF(B26="","",VLOOKUP(B26,'①掲示&amp;名簿'!_xlnm.Print_Area,2,0))</f>
        <v>F</v>
      </c>
      <c r="I26" s="75">
        <v>25</v>
      </c>
      <c r="J26" s="66">
        <f t="shared" si="1"/>
        <v>1</v>
      </c>
      <c r="K26" s="66">
        <f>IF(B26="","",VLOOKUP(B26,'①掲示&amp;名簿'!B:J,3,0))</f>
        <v>10</v>
      </c>
    </row>
    <row r="27" spans="1:11">
      <c r="A27" s="66">
        <v>26</v>
      </c>
      <c r="B27" s="70">
        <v>107</v>
      </c>
      <c r="C27" s="71"/>
      <c r="D27" s="72">
        <v>34</v>
      </c>
      <c r="E27" s="72">
        <v>17</v>
      </c>
      <c r="F27" s="73">
        <f t="shared" si="2"/>
        <v>2.3807870370370368E-2</v>
      </c>
      <c r="G27" s="74" t="str">
        <f>IF(B27="","",VLOOKUP(B27,'①掲示&amp;名簿'!_xlnm.Print_Area,4,0))</f>
        <v>西田 知洋</v>
      </c>
      <c r="H27" s="75" t="str">
        <f>IF(B27="","",VLOOKUP(B27,'①掲示&amp;名簿'!_xlnm.Print_Area,2,0))</f>
        <v>A</v>
      </c>
      <c r="I27" s="75">
        <v>26</v>
      </c>
      <c r="J27" s="66">
        <f t="shared" si="1"/>
        <v>5</v>
      </c>
      <c r="K27" s="66">
        <f>IF(B27="","",VLOOKUP(B27,'①掲示&amp;名簿'!B:J,3,0))</f>
        <v>5</v>
      </c>
    </row>
    <row r="28" spans="1:11">
      <c r="A28" s="66">
        <v>27</v>
      </c>
      <c r="B28" s="70">
        <v>214</v>
      </c>
      <c r="C28" s="71"/>
      <c r="D28" s="72">
        <v>34</v>
      </c>
      <c r="E28" s="72">
        <v>20</v>
      </c>
      <c r="F28" s="73">
        <f t="shared" si="2"/>
        <v>2.3842592592592596E-2</v>
      </c>
      <c r="G28" s="74" t="str">
        <f>IF(B28="","",VLOOKUP(B28,'①掲示&amp;名簿'!_xlnm.Print_Area,4,0))</f>
        <v>櫻井 浩二</v>
      </c>
      <c r="H28" s="75" t="str">
        <f>IF(B28="","",VLOOKUP(B28,'①掲示&amp;名簿'!_xlnm.Print_Area,2,0))</f>
        <v>Ｂ</v>
      </c>
      <c r="I28" s="75">
        <v>27</v>
      </c>
      <c r="J28" s="66">
        <f t="shared" si="1"/>
        <v>11</v>
      </c>
      <c r="K28" s="66">
        <f>IF(B28="","",VLOOKUP(B28,'①掲示&amp;名簿'!B:J,3,0))</f>
        <v>5</v>
      </c>
    </row>
    <row r="29" spans="1:11">
      <c r="A29" s="66">
        <v>28</v>
      </c>
      <c r="B29" s="70">
        <v>621</v>
      </c>
      <c r="C29" s="71"/>
      <c r="D29" s="72">
        <v>35</v>
      </c>
      <c r="E29" s="72">
        <v>43</v>
      </c>
      <c r="F29" s="73">
        <f t="shared" si="2"/>
        <v>2.480324074074074E-2</v>
      </c>
      <c r="G29" s="74" t="str">
        <f>IF(B29="","",VLOOKUP(B29,'①掲示&amp;名簿'!_xlnm.Print_Area,4,0))</f>
        <v>下野 秀朗</v>
      </c>
      <c r="H29" s="75" t="str">
        <f>IF(B29="","",VLOOKUP(B29,'①掲示&amp;名簿'!_xlnm.Print_Area,2,0))</f>
        <v>F</v>
      </c>
      <c r="I29" s="75">
        <v>28</v>
      </c>
      <c r="J29" s="66">
        <f t="shared" si="1"/>
        <v>2</v>
      </c>
      <c r="K29" s="66">
        <f>IF(B29="","",VLOOKUP(B29,'①掲示&amp;名簿'!B:J,3,0))</f>
        <v>10</v>
      </c>
    </row>
    <row r="30" spans="1:11">
      <c r="A30" s="66">
        <v>29</v>
      </c>
      <c r="B30" s="70">
        <v>605</v>
      </c>
      <c r="C30" s="71"/>
      <c r="D30" s="72">
        <v>35</v>
      </c>
      <c r="E30" s="72">
        <v>46</v>
      </c>
      <c r="F30" s="73">
        <f t="shared" si="2"/>
        <v>2.4837962962962964E-2</v>
      </c>
      <c r="G30" s="74" t="str">
        <f>IF(B30="","",VLOOKUP(B30,'①掲示&amp;名簿'!_xlnm.Print_Area,4,0))</f>
        <v>新庄 亮太</v>
      </c>
      <c r="H30" s="75" t="str">
        <f>IF(B30="","",VLOOKUP(B30,'①掲示&amp;名簿'!_xlnm.Print_Area,2,0))</f>
        <v>F</v>
      </c>
      <c r="I30" s="75">
        <v>29</v>
      </c>
      <c r="J30" s="66">
        <f t="shared" si="1"/>
        <v>3</v>
      </c>
      <c r="K30" s="66">
        <f>IF(B30="","",VLOOKUP(B30,'①掲示&amp;名簿'!B:J,3,0))</f>
        <v>10</v>
      </c>
    </row>
    <row r="31" spans="1:11">
      <c r="A31" s="66">
        <v>30</v>
      </c>
      <c r="B31" s="70">
        <v>718</v>
      </c>
      <c r="C31" s="71"/>
      <c r="D31" s="72">
        <v>36</v>
      </c>
      <c r="E31" s="72">
        <v>2</v>
      </c>
      <c r="F31" s="73">
        <f t="shared" si="2"/>
        <v>2.5023148148148145E-2</v>
      </c>
      <c r="G31" s="74" t="str">
        <f>IF(B31="","",VLOOKUP(B31,'①掲示&amp;名簿'!_xlnm.Print_Area,4,0))</f>
        <v>高橋 保幸</v>
      </c>
      <c r="H31" s="75" t="str">
        <f>IF(B31="","",VLOOKUP(B31,'①掲示&amp;名簿'!_xlnm.Print_Area,2,0))</f>
        <v>G</v>
      </c>
      <c r="I31" s="75">
        <v>30</v>
      </c>
      <c r="J31" s="66">
        <f t="shared" si="1"/>
        <v>1</v>
      </c>
      <c r="K31" s="66">
        <f>IF(B31="","",VLOOKUP(B31,'①掲示&amp;名簿'!B:J,3,0))</f>
        <v>10</v>
      </c>
    </row>
    <row r="32" spans="1:11">
      <c r="A32" s="66">
        <v>31</v>
      </c>
      <c r="B32" s="70">
        <v>501</v>
      </c>
      <c r="C32" s="71"/>
      <c r="D32" s="72">
        <v>36</v>
      </c>
      <c r="E32" s="72">
        <v>14</v>
      </c>
      <c r="F32" s="73">
        <f t="shared" si="2"/>
        <v>2.5162037037037038E-2</v>
      </c>
      <c r="G32" s="74" t="str">
        <f>IF(B32="","",VLOOKUP(B32,'①掲示&amp;名簿'!_xlnm.Print_Area,4,0))</f>
        <v>柚田 多賀子</v>
      </c>
      <c r="H32" s="75" t="str">
        <f>IF(B32="","",VLOOKUP(B32,'①掲示&amp;名簿'!_xlnm.Print_Area,2,0))</f>
        <v>E</v>
      </c>
      <c r="I32" s="75">
        <v>31</v>
      </c>
      <c r="J32" s="66">
        <f t="shared" si="1"/>
        <v>4</v>
      </c>
      <c r="K32" s="66">
        <f>IF(B32="","",VLOOKUP(B32,'①掲示&amp;名簿'!B:J,3,0))</f>
        <v>5</v>
      </c>
    </row>
    <row r="33" spans="1:11">
      <c r="A33" s="66">
        <v>32</v>
      </c>
      <c r="B33" s="76">
        <v>708</v>
      </c>
      <c r="C33" s="71"/>
      <c r="D33" s="72">
        <v>37</v>
      </c>
      <c r="E33" s="72">
        <v>7</v>
      </c>
      <c r="F33" s="73">
        <f t="shared" si="2"/>
        <v>2.5775462962962962E-2</v>
      </c>
      <c r="G33" s="74" t="str">
        <f>IF(B33="","",VLOOKUP(B33,'①掲示&amp;名簿'!_xlnm.Print_Area,4,0))</f>
        <v>上田 宏則</v>
      </c>
      <c r="H33" s="75" t="str">
        <f>IF(B33="","",VLOOKUP(B33,'①掲示&amp;名簿'!_xlnm.Print_Area,2,0))</f>
        <v>G</v>
      </c>
      <c r="I33" s="75">
        <v>32</v>
      </c>
      <c r="J33" s="66">
        <f t="shared" si="1"/>
        <v>2</v>
      </c>
      <c r="K33" s="66">
        <f>IF(B33="","",VLOOKUP(B33,'①掲示&amp;名簿'!B:J,3,0))</f>
        <v>10</v>
      </c>
    </row>
    <row r="34" spans="1:11">
      <c r="A34" s="66">
        <v>33</v>
      </c>
      <c r="B34" s="76">
        <v>720</v>
      </c>
      <c r="C34" s="71"/>
      <c r="D34" s="72">
        <v>37</v>
      </c>
      <c r="E34" s="72">
        <v>33</v>
      </c>
      <c r="F34" s="73">
        <f t="shared" si="2"/>
        <v>2.6076388888888885E-2</v>
      </c>
      <c r="G34" s="74" t="str">
        <f>IF(B34="","",VLOOKUP(B34,'①掲示&amp;名簿'!_xlnm.Print_Area,4,0))</f>
        <v>濱中 亨</v>
      </c>
      <c r="H34" s="75" t="str">
        <f>IF(B34="","",VLOOKUP(B34,'①掲示&amp;名簿'!_xlnm.Print_Area,2,0))</f>
        <v>G</v>
      </c>
      <c r="I34" s="75">
        <v>33</v>
      </c>
      <c r="J34" s="66">
        <f t="shared" si="1"/>
        <v>3</v>
      </c>
      <c r="K34" s="66">
        <f>IF(B34="","",VLOOKUP(B34,'①掲示&amp;名簿'!B:J,3,0))</f>
        <v>10</v>
      </c>
    </row>
    <row r="35" spans="1:11">
      <c r="A35" s="66">
        <v>34</v>
      </c>
      <c r="B35" s="76">
        <v>216</v>
      </c>
      <c r="C35" s="71"/>
      <c r="D35" s="72">
        <v>38</v>
      </c>
      <c r="E35" s="72">
        <v>3</v>
      </c>
      <c r="F35" s="73">
        <f t="shared" si="2"/>
        <v>2.642361111111111E-2</v>
      </c>
      <c r="G35" s="74" t="str">
        <f>IF(B35="","",VLOOKUP(B35,'①掲示&amp;名簿'!_xlnm.Print_Area,4,0))</f>
        <v>福原 利人</v>
      </c>
      <c r="H35" s="75" t="str">
        <f>IF(B35="","",VLOOKUP(B35,'①掲示&amp;名簿'!_xlnm.Print_Area,2,0))</f>
        <v>Ｂ</v>
      </c>
      <c r="I35" s="75">
        <v>34</v>
      </c>
      <c r="J35" s="66">
        <f t="shared" si="1"/>
        <v>12</v>
      </c>
      <c r="K35" s="66">
        <f>IF(B35="","",VLOOKUP(B35,'①掲示&amp;名簿'!B:J,3,0))</f>
        <v>5</v>
      </c>
    </row>
    <row r="36" spans="1:11">
      <c r="A36" s="66">
        <v>35</v>
      </c>
      <c r="B36" s="76">
        <v>108</v>
      </c>
      <c r="C36" s="71"/>
      <c r="D36" s="72">
        <v>38</v>
      </c>
      <c r="E36" s="72">
        <v>4</v>
      </c>
      <c r="F36" s="73">
        <f t="shared" si="2"/>
        <v>2.6435185185185187E-2</v>
      </c>
      <c r="G36" s="74" t="str">
        <f>IF(B36="","",VLOOKUP(B36,'①掲示&amp;名簿'!_xlnm.Print_Area,4,0))</f>
        <v>川越 史郎</v>
      </c>
      <c r="H36" s="75" t="str">
        <f>IF(B36="","",VLOOKUP(B36,'①掲示&amp;名簿'!_xlnm.Print_Area,2,0))</f>
        <v>A</v>
      </c>
      <c r="I36" s="75">
        <v>35</v>
      </c>
      <c r="J36" s="66">
        <f t="shared" si="1"/>
        <v>6</v>
      </c>
      <c r="K36" s="66">
        <f>IF(B36="","",VLOOKUP(B36,'①掲示&amp;名簿'!B:J,3,0))</f>
        <v>5</v>
      </c>
    </row>
    <row r="37" spans="1:11">
      <c r="A37" s="66">
        <v>36</v>
      </c>
      <c r="B37" s="76">
        <v>602</v>
      </c>
      <c r="C37" s="71"/>
      <c r="D37" s="72">
        <v>38</v>
      </c>
      <c r="E37" s="72">
        <v>25</v>
      </c>
      <c r="F37" s="73">
        <f t="shared" si="2"/>
        <v>2.6678240740740738E-2</v>
      </c>
      <c r="G37" s="74" t="str">
        <f>IF(B37="","",VLOOKUP(B37,'①掲示&amp;名簿'!_xlnm.Print_Area,4,0))</f>
        <v>西村 学</v>
      </c>
      <c r="H37" s="75" t="str">
        <f>IF(B37="","",VLOOKUP(B37,'①掲示&amp;名簿'!_xlnm.Print_Area,2,0))</f>
        <v>F</v>
      </c>
      <c r="I37" s="75">
        <v>36</v>
      </c>
      <c r="J37" s="66">
        <f t="shared" si="1"/>
        <v>4</v>
      </c>
      <c r="K37" s="66">
        <f>IF(B37="","",VLOOKUP(B37,'①掲示&amp;名簿'!B:J,3,0))</f>
        <v>10</v>
      </c>
    </row>
    <row r="38" spans="1:11">
      <c r="A38" s="66">
        <v>37</v>
      </c>
      <c r="B38" s="76">
        <v>106</v>
      </c>
      <c r="C38" s="71"/>
      <c r="D38" s="72">
        <v>39</v>
      </c>
      <c r="E38" s="72">
        <v>6</v>
      </c>
      <c r="F38" s="73">
        <f t="shared" si="2"/>
        <v>2.7152777777777779E-2</v>
      </c>
      <c r="G38" s="74" t="str">
        <f>IF(B38="","",VLOOKUP(B38,'①掲示&amp;名簿'!_xlnm.Print_Area,4,0))</f>
        <v>福田 暁人</v>
      </c>
      <c r="H38" s="75" t="str">
        <f>IF(B38="","",VLOOKUP(B38,'①掲示&amp;名簿'!_xlnm.Print_Area,2,0))</f>
        <v>A</v>
      </c>
      <c r="I38" s="75">
        <v>37</v>
      </c>
      <c r="J38" s="66">
        <f t="shared" si="1"/>
        <v>7</v>
      </c>
      <c r="K38" s="66">
        <f>IF(B38="","",VLOOKUP(B38,'①掲示&amp;名簿'!B:J,3,0))</f>
        <v>5</v>
      </c>
    </row>
    <row r="39" spans="1:11">
      <c r="A39" s="66">
        <v>38</v>
      </c>
      <c r="B39" s="76">
        <v>215</v>
      </c>
      <c r="C39" s="71"/>
      <c r="D39" s="72">
        <v>39</v>
      </c>
      <c r="E39" s="72">
        <v>6</v>
      </c>
      <c r="F39" s="73">
        <f t="shared" si="2"/>
        <v>2.7152777777777779E-2</v>
      </c>
      <c r="G39" s="74" t="str">
        <f>IF(B39="","",VLOOKUP(B39,'①掲示&amp;名簿'!_xlnm.Print_Area,4,0))</f>
        <v>檀原 幹彦</v>
      </c>
      <c r="H39" s="75" t="str">
        <f>IF(B39="","",VLOOKUP(B39,'①掲示&amp;名簿'!_xlnm.Print_Area,2,0))</f>
        <v>Ｂ</v>
      </c>
      <c r="I39" s="75">
        <v>38</v>
      </c>
      <c r="J39" s="66">
        <f t="shared" si="1"/>
        <v>13</v>
      </c>
      <c r="K39" s="66">
        <f>IF(B39="","",VLOOKUP(B39,'①掲示&amp;名簿'!B:J,3,0))</f>
        <v>5</v>
      </c>
    </row>
    <row r="40" spans="1:11">
      <c r="A40" s="66">
        <v>39</v>
      </c>
      <c r="B40" s="76">
        <v>610</v>
      </c>
      <c r="C40" s="71"/>
      <c r="D40" s="72">
        <v>39</v>
      </c>
      <c r="E40" s="72">
        <v>14</v>
      </c>
      <c r="F40" s="73">
        <f t="shared" si="2"/>
        <v>2.7245370370370368E-2</v>
      </c>
      <c r="G40" s="74" t="str">
        <f>IF(B40="","",VLOOKUP(B40,'①掲示&amp;名簿'!_xlnm.Print_Area,4,0))</f>
        <v>中川 亮平</v>
      </c>
      <c r="H40" s="75" t="str">
        <f>IF(B40="","",VLOOKUP(B40,'①掲示&amp;名簿'!_xlnm.Print_Area,2,0))</f>
        <v>F</v>
      </c>
      <c r="I40" s="75">
        <v>39</v>
      </c>
      <c r="J40" s="66">
        <f t="shared" si="1"/>
        <v>5</v>
      </c>
      <c r="K40" s="66">
        <f>IF(B40="","",VLOOKUP(B40,'①掲示&amp;名簿'!B:J,3,0))</f>
        <v>10</v>
      </c>
    </row>
    <row r="41" spans="1:11">
      <c r="A41" s="66">
        <v>40</v>
      </c>
      <c r="B41" s="76">
        <v>505</v>
      </c>
      <c r="C41" s="71"/>
      <c r="D41" s="72">
        <v>39</v>
      </c>
      <c r="E41" s="72">
        <v>24</v>
      </c>
      <c r="F41" s="73">
        <f t="shared" si="2"/>
        <v>2.736111111111111E-2</v>
      </c>
      <c r="G41" s="74" t="str">
        <f>IF(B41="","",VLOOKUP(B41,'①掲示&amp;名簿'!_xlnm.Print_Area,4,0))</f>
        <v>大野 悦子</v>
      </c>
      <c r="H41" s="75" t="str">
        <f>IF(B41="","",VLOOKUP(B41,'①掲示&amp;名簿'!_xlnm.Print_Area,2,0))</f>
        <v>E</v>
      </c>
      <c r="I41" s="75">
        <v>40</v>
      </c>
      <c r="J41" s="66">
        <f t="shared" si="1"/>
        <v>5</v>
      </c>
      <c r="K41" s="66">
        <f>IF(B41="","",VLOOKUP(B41,'①掲示&amp;名簿'!B:J,3,0))</f>
        <v>5</v>
      </c>
    </row>
    <row r="42" spans="1:11">
      <c r="A42" s="66">
        <v>41</v>
      </c>
      <c r="B42" s="76">
        <v>618</v>
      </c>
      <c r="C42" s="71"/>
      <c r="D42" s="72">
        <v>40</v>
      </c>
      <c r="E42" s="72">
        <v>37</v>
      </c>
      <c r="F42" s="73">
        <f t="shared" si="2"/>
        <v>2.8206018518518519E-2</v>
      </c>
      <c r="G42" s="74" t="str">
        <f>IF(B42="","",VLOOKUP(B42,'①掲示&amp;名簿'!_xlnm.Print_Area,4,0))</f>
        <v>中村 亮介</v>
      </c>
      <c r="H42" s="75" t="str">
        <f>IF(B42="","",VLOOKUP(B42,'①掲示&amp;名簿'!_xlnm.Print_Area,2,0))</f>
        <v>F</v>
      </c>
      <c r="I42" s="75">
        <v>41</v>
      </c>
      <c r="J42" s="66">
        <f t="shared" si="1"/>
        <v>6</v>
      </c>
      <c r="K42" s="66">
        <f>IF(B42="","",VLOOKUP(B42,'①掲示&amp;名簿'!B:J,3,0))</f>
        <v>10</v>
      </c>
    </row>
    <row r="43" spans="1:11">
      <c r="A43" s="66">
        <v>42</v>
      </c>
      <c r="B43" s="76">
        <v>613</v>
      </c>
      <c r="C43" s="71"/>
      <c r="D43" s="72">
        <v>41</v>
      </c>
      <c r="E43" s="72">
        <v>32</v>
      </c>
      <c r="F43" s="73">
        <f t="shared" si="2"/>
        <v>2.884259259259259E-2</v>
      </c>
      <c r="G43" s="74" t="str">
        <f>IF(B43="","",VLOOKUP(B43,'①掲示&amp;名簿'!_xlnm.Print_Area,4,0))</f>
        <v>谷木 祐介</v>
      </c>
      <c r="H43" s="75" t="str">
        <f>IF(B43="","",VLOOKUP(B43,'①掲示&amp;名簿'!_xlnm.Print_Area,2,0))</f>
        <v>F</v>
      </c>
      <c r="I43" s="75">
        <v>42</v>
      </c>
      <c r="J43" s="66">
        <f t="shared" si="1"/>
        <v>7</v>
      </c>
      <c r="K43" s="66">
        <f>IF(B43="","",VLOOKUP(B43,'①掲示&amp;名簿'!B:J,3,0))</f>
        <v>10</v>
      </c>
    </row>
    <row r="44" spans="1:11">
      <c r="A44" s="66">
        <v>43</v>
      </c>
      <c r="B44" s="76">
        <v>615</v>
      </c>
      <c r="C44" s="71"/>
      <c r="D44" s="72">
        <v>41</v>
      </c>
      <c r="E44" s="72">
        <v>36</v>
      </c>
      <c r="F44" s="73">
        <f t="shared" si="2"/>
        <v>2.8888888888888891E-2</v>
      </c>
      <c r="G44" s="74" t="str">
        <f>IF(B44="","",VLOOKUP(B44,'①掲示&amp;名簿'!_xlnm.Print_Area,4,0))</f>
        <v>宇戸 和秋</v>
      </c>
      <c r="H44" s="75" t="str">
        <f>IF(B44="","",VLOOKUP(B44,'①掲示&amp;名簿'!_xlnm.Print_Area,2,0))</f>
        <v>F</v>
      </c>
      <c r="I44" s="75">
        <v>43</v>
      </c>
      <c r="J44" s="66">
        <f t="shared" si="1"/>
        <v>8</v>
      </c>
      <c r="K44" s="66">
        <f>IF(B44="","",VLOOKUP(B44,'①掲示&amp;名簿'!B:J,3,0))</f>
        <v>10</v>
      </c>
    </row>
    <row r="45" spans="1:11">
      <c r="A45" s="66">
        <v>44</v>
      </c>
      <c r="B45" s="76">
        <v>208</v>
      </c>
      <c r="C45" s="71"/>
      <c r="D45" s="72">
        <v>41</v>
      </c>
      <c r="E45" s="72">
        <v>54</v>
      </c>
      <c r="F45" s="73">
        <f t="shared" si="2"/>
        <v>2.9097222222222222E-2</v>
      </c>
      <c r="G45" s="74" t="str">
        <f>IF(B45="","",VLOOKUP(B45,'①掲示&amp;名簿'!_xlnm.Print_Area,4,0))</f>
        <v>井上 武男</v>
      </c>
      <c r="H45" s="75" t="str">
        <f>IF(B45="","",VLOOKUP(B45,'①掲示&amp;名簿'!_xlnm.Print_Area,2,0))</f>
        <v>Ｂ</v>
      </c>
      <c r="I45" s="75">
        <v>44</v>
      </c>
      <c r="J45" s="66">
        <f t="shared" si="1"/>
        <v>14</v>
      </c>
      <c r="K45" s="66">
        <f>IF(B45="","",VLOOKUP(B45,'①掲示&amp;名簿'!B:J,3,0))</f>
        <v>5</v>
      </c>
    </row>
    <row r="46" spans="1:11">
      <c r="A46" s="66">
        <v>45</v>
      </c>
      <c r="B46" s="76">
        <v>620</v>
      </c>
      <c r="C46" s="71"/>
      <c r="D46" s="72">
        <v>42</v>
      </c>
      <c r="E46" s="72">
        <v>29</v>
      </c>
      <c r="F46" s="73">
        <f t="shared" si="2"/>
        <v>2.9502314814814815E-2</v>
      </c>
      <c r="G46" s="74" t="str">
        <f>IF(B46="","",VLOOKUP(B46,'①掲示&amp;名簿'!_xlnm.Print_Area,4,0))</f>
        <v>栗本 泰博</v>
      </c>
      <c r="H46" s="75" t="str">
        <f>IF(B46="","",VLOOKUP(B46,'①掲示&amp;名簿'!_xlnm.Print_Area,2,0))</f>
        <v>F</v>
      </c>
      <c r="I46" s="75">
        <v>45</v>
      </c>
      <c r="J46" s="66">
        <f t="shared" si="1"/>
        <v>9</v>
      </c>
      <c r="K46" s="66">
        <f>IF(B46="","",VLOOKUP(B46,'①掲示&amp;名簿'!B:J,3,0))</f>
        <v>10</v>
      </c>
    </row>
    <row r="47" spans="1:11">
      <c r="A47" s="66">
        <v>46</v>
      </c>
      <c r="B47" s="76">
        <v>707</v>
      </c>
      <c r="C47" s="71"/>
      <c r="D47" s="72">
        <v>42</v>
      </c>
      <c r="E47" s="72">
        <v>43</v>
      </c>
      <c r="F47" s="73">
        <f t="shared" si="2"/>
        <v>2.9664351851851855E-2</v>
      </c>
      <c r="G47" s="74" t="str">
        <f>IF(B47="","",VLOOKUP(B47,'①掲示&amp;名簿'!_xlnm.Print_Area,4,0))</f>
        <v>西内 敏郎</v>
      </c>
      <c r="H47" s="75" t="str">
        <f>IF(B47="","",VLOOKUP(B47,'①掲示&amp;名簿'!_xlnm.Print_Area,2,0))</f>
        <v>G</v>
      </c>
      <c r="I47" s="75">
        <v>46</v>
      </c>
      <c r="J47" s="66">
        <f t="shared" si="1"/>
        <v>4</v>
      </c>
      <c r="K47" s="66">
        <f>IF(B47="","",VLOOKUP(B47,'①掲示&amp;名簿'!B:J,3,0))</f>
        <v>10</v>
      </c>
    </row>
    <row r="48" spans="1:11">
      <c r="A48" s="66">
        <v>47</v>
      </c>
      <c r="B48" s="76">
        <v>704</v>
      </c>
      <c r="C48" s="71"/>
      <c r="D48" s="72">
        <v>43</v>
      </c>
      <c r="E48" s="72">
        <v>6</v>
      </c>
      <c r="F48" s="73">
        <f t="shared" si="2"/>
        <v>2.9930555555555557E-2</v>
      </c>
      <c r="G48" s="74" t="str">
        <f>IF(B48="","",VLOOKUP(B48,'①掲示&amp;名簿'!_xlnm.Print_Area,4,0))</f>
        <v>久野 康夫</v>
      </c>
      <c r="H48" s="75" t="str">
        <f>IF(B48="","",VLOOKUP(B48,'①掲示&amp;名簿'!_xlnm.Print_Area,2,0))</f>
        <v>G</v>
      </c>
      <c r="I48" s="75">
        <v>47</v>
      </c>
      <c r="J48" s="66">
        <f t="shared" si="1"/>
        <v>5</v>
      </c>
      <c r="K48" s="66">
        <f>IF(B48="","",VLOOKUP(B48,'①掲示&amp;名簿'!B:J,3,0))</f>
        <v>10</v>
      </c>
    </row>
    <row r="49" spans="1:11">
      <c r="A49" s="66">
        <v>48</v>
      </c>
      <c r="B49" s="76">
        <v>709</v>
      </c>
      <c r="C49" s="71"/>
      <c r="D49" s="72">
        <v>45</v>
      </c>
      <c r="E49" s="72">
        <v>7</v>
      </c>
      <c r="F49" s="73">
        <f t="shared" si="2"/>
        <v>3.1331018518518515E-2</v>
      </c>
      <c r="G49" s="74" t="str">
        <f>IF(B49="","",VLOOKUP(B49,'①掲示&amp;名簿'!_xlnm.Print_Area,4,0))</f>
        <v>山本 輝誉士</v>
      </c>
      <c r="H49" s="75" t="str">
        <f>IF(B49="","",VLOOKUP(B49,'①掲示&amp;名簿'!_xlnm.Print_Area,2,0))</f>
        <v>G</v>
      </c>
      <c r="I49" s="75">
        <v>48</v>
      </c>
      <c r="J49" s="66">
        <f t="shared" si="1"/>
        <v>6</v>
      </c>
      <c r="K49" s="66">
        <f>IF(B49="","",VLOOKUP(B49,'①掲示&amp;名簿'!B:J,3,0))</f>
        <v>10</v>
      </c>
    </row>
    <row r="50" spans="1:11">
      <c r="A50" s="66">
        <v>49</v>
      </c>
      <c r="B50" s="76">
        <v>702</v>
      </c>
      <c r="C50" s="71"/>
      <c r="D50" s="72">
        <v>45</v>
      </c>
      <c r="E50" s="72">
        <v>27</v>
      </c>
      <c r="F50" s="73">
        <f t="shared" si="2"/>
        <v>3.15625E-2</v>
      </c>
      <c r="G50" s="74" t="str">
        <f>IF(B50="","",VLOOKUP(B50,'①掲示&amp;名簿'!_xlnm.Print_Area,4,0))</f>
        <v>加賀 友規</v>
      </c>
      <c r="H50" s="75" t="str">
        <f>IF(B50="","",VLOOKUP(B50,'①掲示&amp;名簿'!_xlnm.Print_Area,2,0))</f>
        <v>G</v>
      </c>
      <c r="I50" s="75">
        <v>49</v>
      </c>
      <c r="J50" s="66">
        <f t="shared" si="1"/>
        <v>7</v>
      </c>
      <c r="K50" s="66">
        <f>IF(B50="","",VLOOKUP(B50,'①掲示&amp;名簿'!B:J,3,0))</f>
        <v>10</v>
      </c>
    </row>
    <row r="51" spans="1:11">
      <c r="A51" s="66">
        <v>50</v>
      </c>
      <c r="B51" s="76">
        <v>701</v>
      </c>
      <c r="C51" s="71"/>
      <c r="D51" s="72">
        <v>46</v>
      </c>
      <c r="E51" s="72">
        <v>7</v>
      </c>
      <c r="F51" s="73">
        <f t="shared" si="2"/>
        <v>3.2025462962962964E-2</v>
      </c>
      <c r="G51" s="74" t="str">
        <f>IF(B51="","",VLOOKUP(B51,'①掲示&amp;名簿'!_xlnm.Print_Area,4,0))</f>
        <v>野瀬 義明</v>
      </c>
      <c r="H51" s="75" t="str">
        <f>IF(B51="","",VLOOKUP(B51,'①掲示&amp;名簿'!_xlnm.Print_Area,2,0))</f>
        <v>G</v>
      </c>
      <c r="I51" s="75">
        <v>50</v>
      </c>
      <c r="J51" s="66">
        <f t="shared" si="1"/>
        <v>8</v>
      </c>
      <c r="K51" s="66">
        <f>IF(B51="","",VLOOKUP(B51,'①掲示&amp;名簿'!B:J,3,0))</f>
        <v>10</v>
      </c>
    </row>
    <row r="52" spans="1:11">
      <c r="A52" s="66">
        <v>51</v>
      </c>
      <c r="B52" s="76">
        <v>808</v>
      </c>
      <c r="C52" s="71"/>
      <c r="D52" s="72">
        <v>46</v>
      </c>
      <c r="E52" s="72">
        <v>38</v>
      </c>
      <c r="F52" s="73">
        <f t="shared" si="2"/>
        <v>3.2384259259259258E-2</v>
      </c>
      <c r="G52" s="74" t="str">
        <f>IF(B52="","",VLOOKUP(B52,'①掲示&amp;名簿'!_xlnm.Print_Area,4,0))</f>
        <v>小林 千鶴</v>
      </c>
      <c r="H52" s="75" t="str">
        <f>IF(B52="","",VLOOKUP(B52,'①掲示&amp;名簿'!_xlnm.Print_Area,2,0))</f>
        <v>H</v>
      </c>
      <c r="I52" s="75">
        <v>51</v>
      </c>
      <c r="J52" s="66">
        <f t="shared" si="1"/>
        <v>1</v>
      </c>
      <c r="K52" s="66">
        <f>IF(B52="","",VLOOKUP(B52,'①掲示&amp;名簿'!B:J,3,0))</f>
        <v>10</v>
      </c>
    </row>
    <row r="53" spans="1:11">
      <c r="A53" s="66">
        <v>52</v>
      </c>
      <c r="B53" s="76">
        <v>611</v>
      </c>
      <c r="C53" s="71"/>
      <c r="D53" s="72">
        <v>47</v>
      </c>
      <c r="E53" s="72">
        <v>18</v>
      </c>
      <c r="F53" s="73">
        <f t="shared" si="2"/>
        <v>3.2847222222222222E-2</v>
      </c>
      <c r="G53" s="74" t="str">
        <f>IF(B53="","",VLOOKUP(B53,'①掲示&amp;名簿'!_xlnm.Print_Area,4,0))</f>
        <v>澤田 直己</v>
      </c>
      <c r="H53" s="75" t="str">
        <f>IF(B53="","",VLOOKUP(B53,'①掲示&amp;名簿'!_xlnm.Print_Area,2,0))</f>
        <v>F</v>
      </c>
      <c r="I53" s="75">
        <v>52</v>
      </c>
      <c r="J53" s="66">
        <f t="shared" si="1"/>
        <v>10</v>
      </c>
      <c r="K53" s="66">
        <f>IF(B53="","",VLOOKUP(B53,'①掲示&amp;名簿'!B:J,3,0))</f>
        <v>10</v>
      </c>
    </row>
    <row r="54" spans="1:11">
      <c r="A54" s="66">
        <v>53</v>
      </c>
      <c r="B54" s="76">
        <v>810</v>
      </c>
      <c r="C54" s="71"/>
      <c r="D54" s="72">
        <v>47</v>
      </c>
      <c r="E54" s="72">
        <v>35</v>
      </c>
      <c r="F54" s="73">
        <f t="shared" si="2"/>
        <v>3.3043981481481487E-2</v>
      </c>
      <c r="G54" s="74" t="str">
        <f>IF(B54="","",VLOOKUP(B54,'①掲示&amp;名簿'!_xlnm.Print_Area,4,0))</f>
        <v>下野 喜代美</v>
      </c>
      <c r="H54" s="75" t="str">
        <f>IF(B54="","",VLOOKUP(B54,'①掲示&amp;名簿'!_xlnm.Print_Area,2,0))</f>
        <v>H</v>
      </c>
      <c r="I54" s="75">
        <v>53</v>
      </c>
      <c r="J54" s="66">
        <f t="shared" si="1"/>
        <v>2</v>
      </c>
      <c r="K54" s="66">
        <f>IF(B54="","",VLOOKUP(B54,'①掲示&amp;名簿'!B:J,3,0))</f>
        <v>10</v>
      </c>
    </row>
    <row r="55" spans="1:11">
      <c r="A55" s="66">
        <v>54</v>
      </c>
      <c r="B55" s="76">
        <v>607</v>
      </c>
      <c r="C55" s="71"/>
      <c r="D55" s="72">
        <v>47</v>
      </c>
      <c r="E55" s="72">
        <v>40</v>
      </c>
      <c r="F55" s="73">
        <f t="shared" si="2"/>
        <v>3.3101851851851848E-2</v>
      </c>
      <c r="G55" s="74" t="str">
        <f>IF(B55="","",VLOOKUP(B55,'①掲示&amp;名簿'!_xlnm.Print_Area,4,0))</f>
        <v>近藤 祐史</v>
      </c>
      <c r="H55" s="75" t="str">
        <f>IF(B55="","",VLOOKUP(B55,'①掲示&amp;名簿'!_xlnm.Print_Area,2,0))</f>
        <v>F</v>
      </c>
      <c r="I55" s="75">
        <v>54</v>
      </c>
      <c r="J55" s="66">
        <f t="shared" si="1"/>
        <v>11</v>
      </c>
      <c r="K55" s="66">
        <f>IF(B55="","",VLOOKUP(B55,'①掲示&amp;名簿'!B:J,3,0))</f>
        <v>10</v>
      </c>
    </row>
    <row r="56" spans="1:11">
      <c r="A56" s="66">
        <v>55</v>
      </c>
      <c r="B56" s="76">
        <v>811</v>
      </c>
      <c r="C56" s="71"/>
      <c r="D56" s="72">
        <v>48</v>
      </c>
      <c r="E56" s="72">
        <v>46</v>
      </c>
      <c r="F56" s="73">
        <f t="shared" si="2"/>
        <v>3.3865740740740738E-2</v>
      </c>
      <c r="G56" s="74" t="str">
        <f>IF(B56="","",VLOOKUP(B56,'①掲示&amp;名簿'!_xlnm.Print_Area,4,0))</f>
        <v>下野 歩実</v>
      </c>
      <c r="H56" s="75" t="str">
        <f>IF(B56="","",VLOOKUP(B56,'①掲示&amp;名簿'!_xlnm.Print_Area,2,0))</f>
        <v>H</v>
      </c>
      <c r="I56" s="75">
        <v>55</v>
      </c>
      <c r="J56" s="66">
        <f t="shared" si="1"/>
        <v>3</v>
      </c>
      <c r="K56" s="66">
        <f>IF(B56="","",VLOOKUP(B56,'①掲示&amp;名簿'!B:J,3,0))</f>
        <v>10</v>
      </c>
    </row>
    <row r="57" spans="1:11">
      <c r="A57" s="66">
        <v>56</v>
      </c>
      <c r="B57" s="76">
        <v>812</v>
      </c>
      <c r="C57" s="71"/>
      <c r="D57" s="72">
        <v>49</v>
      </c>
      <c r="E57" s="72">
        <v>0</v>
      </c>
      <c r="F57" s="73">
        <f t="shared" si="2"/>
        <v>3.4027777777777775E-2</v>
      </c>
      <c r="G57" s="74" t="str">
        <f>IF(B57="","",VLOOKUP(B57,'①掲示&amp;名簿'!_xlnm.Print_Area,4,0))</f>
        <v>主原 共子</v>
      </c>
      <c r="H57" s="75" t="str">
        <f>IF(B57="","",VLOOKUP(B57,'①掲示&amp;名簿'!_xlnm.Print_Area,2,0))</f>
        <v>H</v>
      </c>
      <c r="I57" s="75">
        <v>56</v>
      </c>
      <c r="J57" s="66">
        <f t="shared" si="1"/>
        <v>4</v>
      </c>
      <c r="K57" s="66">
        <f>IF(B57="","",VLOOKUP(B57,'①掲示&amp;名簿'!B:J,3,0))</f>
        <v>10</v>
      </c>
    </row>
    <row r="58" spans="1:11">
      <c r="A58" s="66">
        <v>57</v>
      </c>
      <c r="B58" s="76">
        <v>712</v>
      </c>
      <c r="C58" s="71"/>
      <c r="D58" s="72">
        <v>51</v>
      </c>
      <c r="E58" s="72">
        <v>34</v>
      </c>
      <c r="F58" s="73">
        <f t="shared" si="2"/>
        <v>3.5810185185185188E-2</v>
      </c>
      <c r="G58" s="74" t="str">
        <f>IF(B58="","",VLOOKUP(B58,'①掲示&amp;名簿'!_xlnm.Print_Area,4,0))</f>
        <v>藤田 謙治</v>
      </c>
      <c r="H58" s="75" t="str">
        <f>IF(B58="","",VLOOKUP(B58,'①掲示&amp;名簿'!_xlnm.Print_Area,2,0))</f>
        <v>G</v>
      </c>
      <c r="I58" s="75">
        <v>57</v>
      </c>
      <c r="J58" s="66">
        <f t="shared" si="1"/>
        <v>9</v>
      </c>
      <c r="K58" s="66">
        <f>IF(B58="","",VLOOKUP(B58,'①掲示&amp;名簿'!B:J,3,0))</f>
        <v>10</v>
      </c>
    </row>
    <row r="59" spans="1:11">
      <c r="A59" s="66">
        <v>58</v>
      </c>
      <c r="B59" s="76">
        <v>616</v>
      </c>
      <c r="C59" s="71"/>
      <c r="D59" s="72">
        <v>52</v>
      </c>
      <c r="E59" s="72">
        <v>20</v>
      </c>
      <c r="F59" s="73">
        <f t="shared" si="2"/>
        <v>3.6342592592592593E-2</v>
      </c>
      <c r="G59" s="74" t="str">
        <f>IF(B59="","",VLOOKUP(B59,'①掲示&amp;名簿'!_xlnm.Print_Area,4,0))</f>
        <v>山口 明裕</v>
      </c>
      <c r="H59" s="75" t="str">
        <f>IF(B59="","",VLOOKUP(B59,'①掲示&amp;名簿'!_xlnm.Print_Area,2,0))</f>
        <v>F</v>
      </c>
      <c r="I59" s="75">
        <v>58</v>
      </c>
      <c r="J59" s="66">
        <f t="shared" si="1"/>
        <v>12</v>
      </c>
      <c r="K59" s="66">
        <f>IF(B59="","",VLOOKUP(B59,'①掲示&amp;名簿'!B:J,3,0))</f>
        <v>10</v>
      </c>
    </row>
    <row r="60" spans="1:11">
      <c r="A60" s="66">
        <v>59</v>
      </c>
      <c r="B60" s="76">
        <v>714</v>
      </c>
      <c r="C60" s="71"/>
      <c r="D60" s="72">
        <v>52</v>
      </c>
      <c r="E60" s="72">
        <v>20</v>
      </c>
      <c r="F60" s="73">
        <f t="shared" si="2"/>
        <v>3.6342592592592593E-2</v>
      </c>
      <c r="G60" s="74" t="str">
        <f>IF(B60="","",VLOOKUP(B60,'①掲示&amp;名簿'!_xlnm.Print_Area,4,0))</f>
        <v>榎 克己</v>
      </c>
      <c r="H60" s="75" t="str">
        <f>IF(B60="","",VLOOKUP(B60,'①掲示&amp;名簿'!_xlnm.Print_Area,2,0))</f>
        <v>G</v>
      </c>
      <c r="I60" s="75">
        <v>59</v>
      </c>
      <c r="J60" s="66">
        <f t="shared" si="1"/>
        <v>10</v>
      </c>
      <c r="K60" s="66">
        <f>IF(B60="","",VLOOKUP(B60,'①掲示&amp;名簿'!B:J,3,0))</f>
        <v>10</v>
      </c>
    </row>
    <row r="61" spans="1:11">
      <c r="A61" s="66">
        <v>60</v>
      </c>
      <c r="B61" s="76">
        <v>809</v>
      </c>
      <c r="C61" s="71"/>
      <c r="D61" s="72">
        <v>52</v>
      </c>
      <c r="E61" s="72">
        <v>25</v>
      </c>
      <c r="F61" s="73">
        <f t="shared" si="2"/>
        <v>3.6400462962962961E-2</v>
      </c>
      <c r="G61" s="74" t="str">
        <f>IF(B61="","",VLOOKUP(B61,'①掲示&amp;名簿'!_xlnm.Print_Area,4,0))</f>
        <v>小澤 真美</v>
      </c>
      <c r="H61" s="75" t="str">
        <f>IF(B61="","",VLOOKUP(B61,'①掲示&amp;名簿'!_xlnm.Print_Area,2,0))</f>
        <v>H</v>
      </c>
      <c r="I61" s="75">
        <v>60</v>
      </c>
      <c r="J61" s="66">
        <f t="shared" si="1"/>
        <v>5</v>
      </c>
      <c r="K61" s="66">
        <f>IF(B61="","",VLOOKUP(B61,'①掲示&amp;名簿'!B:J,3,0))</f>
        <v>10</v>
      </c>
    </row>
    <row r="62" spans="1:11">
      <c r="A62" s="66">
        <v>61</v>
      </c>
      <c r="B62" s="76">
        <v>705</v>
      </c>
      <c r="C62" s="71"/>
      <c r="D62" s="79">
        <v>54</v>
      </c>
      <c r="E62" s="72">
        <v>26</v>
      </c>
      <c r="F62" s="73">
        <f t="shared" si="2"/>
        <v>3.7800925925925925E-2</v>
      </c>
      <c r="G62" s="74" t="str">
        <f>IF(B62="","",VLOOKUP(B62,'①掲示&amp;名簿'!_xlnm.Print_Area,4,0))</f>
        <v>大西 勇</v>
      </c>
      <c r="H62" s="75" t="str">
        <f>IF(B62="","",VLOOKUP(B62,'①掲示&amp;名簿'!_xlnm.Print_Area,2,0))</f>
        <v>G</v>
      </c>
      <c r="I62" s="75">
        <v>61</v>
      </c>
      <c r="J62" s="66">
        <f t="shared" si="1"/>
        <v>11</v>
      </c>
      <c r="K62" s="66">
        <f>IF(B62="","",VLOOKUP(B62,'①掲示&amp;名簿'!B:J,3,0))</f>
        <v>10</v>
      </c>
    </row>
    <row r="63" spans="1:11">
      <c r="A63" s="66">
        <v>62</v>
      </c>
      <c r="B63" s="76">
        <v>617</v>
      </c>
      <c r="C63" s="71"/>
      <c r="D63" s="72">
        <v>55</v>
      </c>
      <c r="E63" s="72">
        <v>2</v>
      </c>
      <c r="F63" s="73">
        <f t="shared" si="2"/>
        <v>3.8217592592592588E-2</v>
      </c>
      <c r="G63" s="74" t="str">
        <f>IF(B63="","",VLOOKUP(B63,'①掲示&amp;名簿'!_xlnm.Print_Area,4,0))</f>
        <v>山中 英信</v>
      </c>
      <c r="H63" s="75" t="str">
        <f>IF(B63="","",VLOOKUP(B63,'①掲示&amp;名簿'!_xlnm.Print_Area,2,0))</f>
        <v>F</v>
      </c>
      <c r="I63" s="75">
        <v>62</v>
      </c>
      <c r="J63" s="66">
        <f t="shared" si="1"/>
        <v>13</v>
      </c>
      <c r="K63" s="66">
        <f>IF(B63="","",VLOOKUP(B63,'①掲示&amp;名簿'!B:J,3,0))</f>
        <v>10</v>
      </c>
    </row>
    <row r="64" spans="1:11">
      <c r="A64" s="66">
        <v>63</v>
      </c>
      <c r="B64" s="76">
        <v>612</v>
      </c>
      <c r="C64" s="71"/>
      <c r="D64" s="72">
        <v>56</v>
      </c>
      <c r="E64" s="72">
        <v>16</v>
      </c>
      <c r="F64" s="73">
        <f t="shared" si="2"/>
        <v>3.9074074074074074E-2</v>
      </c>
      <c r="G64" s="74" t="str">
        <f>IF(B64="","",VLOOKUP(B64,'①掲示&amp;名簿'!_xlnm.Print_Area,4,0))</f>
        <v>佐賀 正樹</v>
      </c>
      <c r="H64" s="75" t="str">
        <f>IF(B64="","",VLOOKUP(B64,'①掲示&amp;名簿'!_xlnm.Print_Area,2,0))</f>
        <v>F</v>
      </c>
      <c r="I64" s="75">
        <v>63</v>
      </c>
      <c r="J64" s="66">
        <f t="shared" si="1"/>
        <v>14</v>
      </c>
      <c r="K64" s="66">
        <f>IF(B64="","",VLOOKUP(B64,'①掲示&amp;名簿'!B:J,3,0))</f>
        <v>10</v>
      </c>
    </row>
    <row r="65" spans="1:11">
      <c r="A65" s="66">
        <v>64</v>
      </c>
      <c r="B65" s="76">
        <v>608</v>
      </c>
      <c r="C65" s="71"/>
      <c r="D65" s="72">
        <v>56</v>
      </c>
      <c r="E65" s="72">
        <v>30</v>
      </c>
      <c r="F65" s="73">
        <f t="shared" si="2"/>
        <v>3.923611111111111E-2</v>
      </c>
      <c r="G65" s="74" t="str">
        <f>IF(B65="","",VLOOKUP(B65,'①掲示&amp;名簿'!_xlnm.Print_Area,4,0))</f>
        <v>塩山 章</v>
      </c>
      <c r="H65" s="75" t="str">
        <f>IF(B65="","",VLOOKUP(B65,'①掲示&amp;名簿'!_xlnm.Print_Area,2,0))</f>
        <v>F</v>
      </c>
      <c r="I65" s="75">
        <v>64</v>
      </c>
      <c r="J65" s="66">
        <f t="shared" si="1"/>
        <v>15</v>
      </c>
      <c r="K65" s="66">
        <f>IF(B65="","",VLOOKUP(B65,'①掲示&amp;名簿'!B:J,3,0))</f>
        <v>10</v>
      </c>
    </row>
    <row r="66" spans="1:11">
      <c r="A66" s="66">
        <v>65</v>
      </c>
      <c r="B66" s="76">
        <v>803</v>
      </c>
      <c r="C66" s="71"/>
      <c r="D66" s="72">
        <v>56</v>
      </c>
      <c r="E66" s="72">
        <v>35</v>
      </c>
      <c r="F66" s="73">
        <f t="shared" si="2"/>
        <v>3.9293981481481485E-2</v>
      </c>
      <c r="G66" s="74" t="str">
        <f>IF(B66="","",VLOOKUP(B66,'①掲示&amp;名簿'!_xlnm.Print_Area,4,0))</f>
        <v>近松 沙也加</v>
      </c>
      <c r="H66" s="75" t="str">
        <f>IF(B66="","",VLOOKUP(B66,'①掲示&amp;名簿'!_xlnm.Print_Area,2,0))</f>
        <v>H</v>
      </c>
      <c r="I66" s="75">
        <v>65</v>
      </c>
      <c r="J66" s="66">
        <f t="shared" si="1"/>
        <v>6</v>
      </c>
      <c r="K66" s="66">
        <f>IF(B66="","",VLOOKUP(B66,'①掲示&amp;名簿'!B:J,3,0))</f>
        <v>10</v>
      </c>
    </row>
    <row r="67" spans="1:11">
      <c r="A67" s="66">
        <v>66</v>
      </c>
      <c r="B67" s="76">
        <v>717</v>
      </c>
      <c r="C67" s="71"/>
      <c r="D67" s="72">
        <v>56</v>
      </c>
      <c r="E67" s="72">
        <v>41</v>
      </c>
      <c r="F67" s="73">
        <f t="shared" si="2"/>
        <v>3.936342592592592E-2</v>
      </c>
      <c r="G67" s="74" t="str">
        <f>IF(B67="","",VLOOKUP(B67,'①掲示&amp;名簿'!_xlnm.Print_Area,4,0))</f>
        <v>亀岡 正治</v>
      </c>
      <c r="H67" s="75" t="str">
        <f>IF(B67="","",VLOOKUP(B67,'①掲示&amp;名簿'!_xlnm.Print_Area,2,0))</f>
        <v>G</v>
      </c>
      <c r="I67" s="75">
        <v>66</v>
      </c>
      <c r="J67" s="66">
        <f t="shared" ref="J67:J130" si="3">SUMPRODUCT(($H$2:$H$377=H67)*($F$2:$F$377&lt;F67))+1</f>
        <v>12</v>
      </c>
      <c r="K67" s="66">
        <f>IF(B67="","",VLOOKUP(B67,'①掲示&amp;名簿'!B:J,3,0))</f>
        <v>10</v>
      </c>
    </row>
    <row r="68" spans="1:11">
      <c r="A68" s="66">
        <v>67</v>
      </c>
      <c r="B68" s="76">
        <v>711</v>
      </c>
      <c r="C68" s="71"/>
      <c r="D68" s="72">
        <v>59</v>
      </c>
      <c r="E68" s="72">
        <v>48</v>
      </c>
      <c r="F68" s="73">
        <f t="shared" si="2"/>
        <v>4.1527777777777775E-2</v>
      </c>
      <c r="G68" s="74" t="str">
        <f>IF(B68="","",VLOOKUP(B68,'①掲示&amp;名簿'!_xlnm.Print_Area,4,0))</f>
        <v>八木 正俊</v>
      </c>
      <c r="H68" s="75" t="str">
        <f>IF(B68="","",VLOOKUP(B68,'①掲示&amp;名簿'!_xlnm.Print_Area,2,0))</f>
        <v>G</v>
      </c>
      <c r="I68" s="75">
        <v>67</v>
      </c>
      <c r="J68" s="66">
        <f t="shared" si="3"/>
        <v>13</v>
      </c>
      <c r="K68" s="66">
        <f>IF(B68="","",VLOOKUP(B68,'①掲示&amp;名簿'!B:J,3,0))</f>
        <v>10</v>
      </c>
    </row>
    <row r="69" spans="1:11">
      <c r="A69" s="66">
        <v>68</v>
      </c>
      <c r="B69" s="76">
        <v>715</v>
      </c>
      <c r="C69" s="71">
        <v>1</v>
      </c>
      <c r="D69" s="72">
        <v>0</v>
      </c>
      <c r="E69" s="72">
        <v>37</v>
      </c>
      <c r="F69" s="73">
        <f t="shared" si="2"/>
        <v>4.2094907407407407E-2</v>
      </c>
      <c r="G69" s="74" t="str">
        <f>IF(B69="","",VLOOKUP(B69,'①掲示&amp;名簿'!_xlnm.Print_Area,4,0))</f>
        <v>角井 宏司</v>
      </c>
      <c r="H69" s="75" t="str">
        <f>IF(B69="","",VLOOKUP(B69,'①掲示&amp;名簿'!_xlnm.Print_Area,2,0))</f>
        <v>G</v>
      </c>
      <c r="I69" s="75">
        <v>68</v>
      </c>
      <c r="J69" s="66">
        <f t="shared" si="3"/>
        <v>14</v>
      </c>
      <c r="K69" s="66">
        <f>IF(B69="","",VLOOKUP(B69,'①掲示&amp;名簿'!B:J,3,0))</f>
        <v>10</v>
      </c>
    </row>
    <row r="70" spans="1:11">
      <c r="A70" s="66">
        <v>69</v>
      </c>
      <c r="B70" s="76">
        <v>609</v>
      </c>
      <c r="C70" s="71">
        <v>1</v>
      </c>
      <c r="D70" s="72">
        <v>2</v>
      </c>
      <c r="E70" s="72">
        <v>22</v>
      </c>
      <c r="F70" s="73">
        <f t="shared" si="2"/>
        <v>4.3310185185185181E-2</v>
      </c>
      <c r="G70" s="74" t="str">
        <f>IF(B70="","",VLOOKUP(B70,'①掲示&amp;名簿'!_xlnm.Print_Area,4,0))</f>
        <v>西村 素彦</v>
      </c>
      <c r="H70" s="75" t="str">
        <f>IF(B70="","",VLOOKUP(B70,'①掲示&amp;名簿'!_xlnm.Print_Area,2,0))</f>
        <v>F</v>
      </c>
      <c r="I70" s="75">
        <v>69</v>
      </c>
      <c r="J70" s="66">
        <f t="shared" si="3"/>
        <v>16</v>
      </c>
      <c r="K70" s="66">
        <f>IF(B70="","",VLOOKUP(B70,'①掲示&amp;名簿'!B:J,3,0))</f>
        <v>10</v>
      </c>
    </row>
    <row r="71" spans="1:11">
      <c r="A71" s="66">
        <v>70</v>
      </c>
      <c r="B71" s="76">
        <v>722</v>
      </c>
      <c r="C71" s="71">
        <v>1</v>
      </c>
      <c r="D71" s="72">
        <v>2</v>
      </c>
      <c r="E71" s="72">
        <v>52</v>
      </c>
      <c r="F71" s="73">
        <f t="shared" si="2"/>
        <v>4.3657407407407402E-2</v>
      </c>
      <c r="G71" s="74" t="str">
        <f>IF(B71="","",VLOOKUP(B71,'①掲示&amp;名簿'!_xlnm.Print_Area,4,0))</f>
        <v>主原 昭</v>
      </c>
      <c r="H71" s="75" t="str">
        <f>IF(B71="","",VLOOKUP(B71,'①掲示&amp;名簿'!_xlnm.Print_Area,2,0))</f>
        <v>G</v>
      </c>
      <c r="I71" s="75">
        <v>70</v>
      </c>
      <c r="J71" s="66">
        <f t="shared" si="3"/>
        <v>15</v>
      </c>
      <c r="K71" s="66">
        <f>IF(B71="","",VLOOKUP(B71,'①掲示&amp;名簿'!B:J,3,0))</f>
        <v>10</v>
      </c>
    </row>
    <row r="72" spans="1:11">
      <c r="A72" s="66">
        <v>71</v>
      </c>
      <c r="B72" s="76">
        <v>806</v>
      </c>
      <c r="C72" s="71">
        <v>1</v>
      </c>
      <c r="D72" s="72">
        <v>22</v>
      </c>
      <c r="E72" s="72">
        <v>45</v>
      </c>
      <c r="F72" s="73">
        <f t="shared" si="2"/>
        <v>5.7465277777777775E-2</v>
      </c>
      <c r="G72" s="74" t="str">
        <f>IF(B72="","",VLOOKUP(B72,'①掲示&amp;名簿'!_xlnm.Print_Area,4,0))</f>
        <v>増田 慎子</v>
      </c>
      <c r="H72" s="75" t="str">
        <f>IF(B72="","",VLOOKUP(B72,'①掲示&amp;名簿'!_xlnm.Print_Area,2,0))</f>
        <v>H</v>
      </c>
      <c r="I72" s="75">
        <v>71</v>
      </c>
      <c r="J72" s="66">
        <f t="shared" si="3"/>
        <v>7</v>
      </c>
      <c r="K72" s="66">
        <f>IF(B72="","",VLOOKUP(B72,'①掲示&amp;名簿'!B:J,3,0))</f>
        <v>10</v>
      </c>
    </row>
    <row r="73" spans="1:11">
      <c r="A73" s="66">
        <v>72</v>
      </c>
      <c r="B73" s="76"/>
      <c r="C73" s="71"/>
      <c r="D73" s="72"/>
      <c r="E73" s="72"/>
      <c r="F73" s="73" t="str">
        <f t="shared" si="2"/>
        <v/>
      </c>
      <c r="G73" s="74" t="str">
        <f>IF(B73="","",VLOOKUP(B73,'①掲示&amp;名簿'!_xlnm.Print_Area,4,0))</f>
        <v/>
      </c>
      <c r="H73" s="75" t="str">
        <f>IF(B73="","",VLOOKUP(B73,'①掲示&amp;名簿'!_xlnm.Print_Area,2,0))</f>
        <v/>
      </c>
      <c r="I73" s="75">
        <v>72</v>
      </c>
      <c r="J73" s="66">
        <f t="shared" si="3"/>
        <v>1</v>
      </c>
      <c r="K73" s="66" t="str">
        <f>IF(B73="","",VLOOKUP(B73,'①掲示&amp;名簿'!B:J,3,0))</f>
        <v/>
      </c>
    </row>
    <row r="74" spans="1:11">
      <c r="A74" s="66">
        <v>73</v>
      </c>
      <c r="B74" s="76"/>
      <c r="C74" s="71"/>
      <c r="D74" s="72"/>
      <c r="E74" s="72"/>
      <c r="F74" s="73" t="str">
        <f t="shared" si="2"/>
        <v/>
      </c>
      <c r="G74" s="74" t="str">
        <f>IF(B74="","",VLOOKUP(B74,'①掲示&amp;名簿'!_xlnm.Print_Area,4,0))</f>
        <v/>
      </c>
      <c r="H74" s="75" t="str">
        <f>IF(B74="","",VLOOKUP(B74,'①掲示&amp;名簿'!_xlnm.Print_Area,2,0))</f>
        <v/>
      </c>
      <c r="I74" s="75">
        <v>73</v>
      </c>
      <c r="J74" s="66">
        <f t="shared" si="3"/>
        <v>1</v>
      </c>
      <c r="K74" s="66" t="str">
        <f>IF(B74="","",VLOOKUP(B74,'①掲示&amp;名簿'!B:J,3,0))</f>
        <v/>
      </c>
    </row>
    <row r="75" spans="1:11">
      <c r="A75" s="66">
        <v>74</v>
      </c>
      <c r="B75" s="76"/>
      <c r="C75" s="71"/>
      <c r="D75" s="72"/>
      <c r="E75" s="72"/>
      <c r="F75" s="73" t="str">
        <f t="shared" si="2"/>
        <v/>
      </c>
      <c r="G75" s="74" t="str">
        <f>IF(B75="","",VLOOKUP(B75,'①掲示&amp;名簿'!_xlnm.Print_Area,4,0))</f>
        <v/>
      </c>
      <c r="H75" s="75" t="str">
        <f>IF(B75="","",VLOOKUP(B75,'①掲示&amp;名簿'!_xlnm.Print_Area,2,0))</f>
        <v/>
      </c>
      <c r="I75" s="75">
        <v>74</v>
      </c>
      <c r="J75" s="66">
        <f t="shared" si="3"/>
        <v>1</v>
      </c>
      <c r="K75" s="66" t="str">
        <f>IF(B75="","",VLOOKUP(B75,'①掲示&amp;名簿'!B:J,3,0))</f>
        <v/>
      </c>
    </row>
    <row r="76" spans="1:11">
      <c r="A76" s="66">
        <v>75</v>
      </c>
      <c r="B76" s="76"/>
      <c r="C76" s="71"/>
      <c r="D76" s="72"/>
      <c r="E76" s="72"/>
      <c r="F76" s="73" t="str">
        <f t="shared" si="2"/>
        <v/>
      </c>
      <c r="G76" s="74" t="str">
        <f>IF(B76="","",VLOOKUP(B76,'①掲示&amp;名簿'!_xlnm.Print_Area,4,0))</f>
        <v/>
      </c>
      <c r="H76" s="75" t="str">
        <f>IF(B76="","",VLOOKUP(B76,'①掲示&amp;名簿'!_xlnm.Print_Area,2,0))</f>
        <v/>
      </c>
      <c r="I76" s="75">
        <v>75</v>
      </c>
      <c r="J76" s="66">
        <f t="shared" si="3"/>
        <v>1</v>
      </c>
      <c r="K76" s="66" t="str">
        <f>IF(B76="","",VLOOKUP(B76,'①掲示&amp;名簿'!B:J,3,0))</f>
        <v/>
      </c>
    </row>
    <row r="77" spans="1:11">
      <c r="A77" s="66">
        <v>76</v>
      </c>
      <c r="B77" s="76"/>
      <c r="C77" s="71"/>
      <c r="D77" s="72"/>
      <c r="E77" s="72"/>
      <c r="F77" s="73" t="str">
        <f t="shared" si="2"/>
        <v/>
      </c>
      <c r="G77" s="74" t="str">
        <f>IF(B77="","",VLOOKUP(B77,'①掲示&amp;名簿'!_xlnm.Print_Area,4,0))</f>
        <v/>
      </c>
      <c r="H77" s="75" t="str">
        <f>IF(B77="","",VLOOKUP(B77,'①掲示&amp;名簿'!_xlnm.Print_Area,2,0))</f>
        <v/>
      </c>
      <c r="I77" s="75">
        <v>76</v>
      </c>
      <c r="J77" s="66">
        <f t="shared" si="3"/>
        <v>1</v>
      </c>
      <c r="K77" s="66" t="str">
        <f>IF(B77="","",VLOOKUP(B77,'①掲示&amp;名簿'!B:J,3,0))</f>
        <v/>
      </c>
    </row>
    <row r="78" spans="1:11">
      <c r="A78" s="66">
        <v>77</v>
      </c>
      <c r="B78" s="76"/>
      <c r="C78" s="71"/>
      <c r="D78" s="72"/>
      <c r="E78" s="72"/>
      <c r="F78" s="73" t="str">
        <f t="shared" si="2"/>
        <v/>
      </c>
      <c r="G78" s="74" t="str">
        <f>IF(B78="","",VLOOKUP(B78,'①掲示&amp;名簿'!_xlnm.Print_Area,4,0))</f>
        <v/>
      </c>
      <c r="H78" s="75" t="str">
        <f>IF(B78="","",VLOOKUP(B78,'①掲示&amp;名簿'!_xlnm.Print_Area,2,0))</f>
        <v/>
      </c>
      <c r="I78" s="75">
        <v>77</v>
      </c>
      <c r="J78" s="66">
        <f t="shared" si="3"/>
        <v>1</v>
      </c>
      <c r="K78" s="66" t="str">
        <f>IF(B78="","",VLOOKUP(B78,'①掲示&amp;名簿'!B:J,3,0))</f>
        <v/>
      </c>
    </row>
    <row r="79" spans="1:11">
      <c r="A79" s="66">
        <v>78</v>
      </c>
      <c r="B79" s="76"/>
      <c r="C79" s="71"/>
      <c r="D79" s="72"/>
      <c r="E79" s="72"/>
      <c r="F79" s="73" t="str">
        <f t="shared" si="2"/>
        <v/>
      </c>
      <c r="G79" s="74" t="str">
        <f>IF(B79="","",VLOOKUP(B79,'①掲示&amp;名簿'!_xlnm.Print_Area,4,0))</f>
        <v/>
      </c>
      <c r="H79" s="75" t="str">
        <f>IF(B79="","",VLOOKUP(B79,'①掲示&amp;名簿'!_xlnm.Print_Area,2,0))</f>
        <v/>
      </c>
      <c r="I79" s="75">
        <v>78</v>
      </c>
      <c r="J79" s="66">
        <f t="shared" si="3"/>
        <v>1</v>
      </c>
      <c r="K79" s="66" t="str">
        <f>IF(B79="","",VLOOKUP(B79,'①掲示&amp;名簿'!B:J,3,0))</f>
        <v/>
      </c>
    </row>
    <row r="80" spans="1:11">
      <c r="A80" s="66">
        <v>79</v>
      </c>
      <c r="B80" s="76"/>
      <c r="C80" s="71"/>
      <c r="D80" s="72"/>
      <c r="E80" s="72"/>
      <c r="F80" s="73" t="str">
        <f t="shared" si="2"/>
        <v/>
      </c>
      <c r="G80" s="74" t="str">
        <f>IF(B80="","",VLOOKUP(B80,'①掲示&amp;名簿'!_xlnm.Print_Area,4,0))</f>
        <v/>
      </c>
      <c r="H80" s="75" t="str">
        <f>IF(B80="","",VLOOKUP(B80,'①掲示&amp;名簿'!_xlnm.Print_Area,2,0))</f>
        <v/>
      </c>
      <c r="I80" s="75">
        <v>79</v>
      </c>
      <c r="J80" s="66">
        <f t="shared" si="3"/>
        <v>1</v>
      </c>
      <c r="K80" s="66" t="str">
        <f>IF(B80="","",VLOOKUP(B80,'①掲示&amp;名簿'!B:J,3,0))</f>
        <v/>
      </c>
    </row>
    <row r="81" spans="1:11">
      <c r="A81" s="66">
        <v>80</v>
      </c>
      <c r="B81" s="76"/>
      <c r="C81" s="71"/>
      <c r="D81" s="72"/>
      <c r="E81" s="72"/>
      <c r="F81" s="73" t="str">
        <f t="shared" si="2"/>
        <v/>
      </c>
      <c r="G81" s="74" t="str">
        <f>IF(B81="","",VLOOKUP(B81,'①掲示&amp;名簿'!_xlnm.Print_Area,4,0))</f>
        <v/>
      </c>
      <c r="H81" s="75" t="str">
        <f>IF(B81="","",VLOOKUP(B81,'①掲示&amp;名簿'!_xlnm.Print_Area,2,0))</f>
        <v/>
      </c>
      <c r="I81" s="75">
        <v>80</v>
      </c>
      <c r="J81" s="66">
        <f t="shared" si="3"/>
        <v>1</v>
      </c>
      <c r="K81" s="66" t="str">
        <f>IF(B81="","",VLOOKUP(B81,'①掲示&amp;名簿'!B:J,3,0))</f>
        <v/>
      </c>
    </row>
    <row r="82" spans="1:11">
      <c r="A82" s="66">
        <v>81</v>
      </c>
      <c r="B82" s="76"/>
      <c r="C82" s="71"/>
      <c r="D82" s="72"/>
      <c r="E82" s="72"/>
      <c r="F82" s="73" t="str">
        <f t="shared" si="2"/>
        <v/>
      </c>
      <c r="G82" s="74" t="str">
        <f>IF(B82="","",VLOOKUP(B82,'①掲示&amp;名簿'!_xlnm.Print_Area,4,0))</f>
        <v/>
      </c>
      <c r="H82" s="75" t="str">
        <f>IF(B82="","",VLOOKUP(B82,'①掲示&amp;名簿'!_xlnm.Print_Area,2,0))</f>
        <v/>
      </c>
      <c r="I82" s="75">
        <v>81</v>
      </c>
      <c r="J82" s="66">
        <f t="shared" si="3"/>
        <v>1</v>
      </c>
      <c r="K82" s="66" t="str">
        <f>IF(B82="","",VLOOKUP(B82,'①掲示&amp;名簿'!B:J,3,0))</f>
        <v/>
      </c>
    </row>
    <row r="83" spans="1:11">
      <c r="A83" s="66">
        <v>82</v>
      </c>
      <c r="B83" s="76"/>
      <c r="C83" s="71"/>
      <c r="D83" s="72"/>
      <c r="E83" s="72"/>
      <c r="F83" s="73" t="str">
        <f t="shared" si="2"/>
        <v/>
      </c>
      <c r="G83" s="74" t="str">
        <f>IF(B83="","",VLOOKUP(B83,'①掲示&amp;名簿'!_xlnm.Print_Area,4,0))</f>
        <v/>
      </c>
      <c r="H83" s="75" t="str">
        <f>IF(B83="","",VLOOKUP(B83,'①掲示&amp;名簿'!_xlnm.Print_Area,2,0))</f>
        <v/>
      </c>
      <c r="I83" s="75">
        <v>82</v>
      </c>
      <c r="J83" s="66">
        <f t="shared" si="3"/>
        <v>1</v>
      </c>
      <c r="K83" s="66" t="str">
        <f>IF(B83="","",VLOOKUP(B83,'①掲示&amp;名簿'!B:J,3,0))</f>
        <v/>
      </c>
    </row>
    <row r="84" spans="1:11">
      <c r="A84" s="66">
        <v>83</v>
      </c>
      <c r="B84" s="76"/>
      <c r="C84" s="71"/>
      <c r="D84" s="72"/>
      <c r="E84" s="72"/>
      <c r="F84" s="73" t="str">
        <f t="shared" si="2"/>
        <v/>
      </c>
      <c r="G84" s="74" t="str">
        <f>IF(B84="","",VLOOKUP(B84,'①掲示&amp;名簿'!_xlnm.Print_Area,4,0))</f>
        <v/>
      </c>
      <c r="H84" s="75" t="str">
        <f>IF(B84="","",VLOOKUP(B84,'①掲示&amp;名簿'!_xlnm.Print_Area,2,0))</f>
        <v/>
      </c>
      <c r="I84" s="75">
        <v>83</v>
      </c>
      <c r="J84" s="66">
        <f t="shared" si="3"/>
        <v>1</v>
      </c>
      <c r="K84" s="66" t="str">
        <f>IF(B84="","",VLOOKUP(B84,'①掲示&amp;名簿'!B:J,3,0))</f>
        <v/>
      </c>
    </row>
    <row r="85" spans="1:11">
      <c r="A85" s="66">
        <v>84</v>
      </c>
      <c r="B85" s="76"/>
      <c r="C85" s="71"/>
      <c r="D85" s="72"/>
      <c r="E85" s="72"/>
      <c r="F85" s="73" t="str">
        <f t="shared" si="2"/>
        <v/>
      </c>
      <c r="G85" s="74" t="str">
        <f>IF(B85="","",VLOOKUP(B85,'①掲示&amp;名簿'!_xlnm.Print_Area,4,0))</f>
        <v/>
      </c>
      <c r="H85" s="75" t="str">
        <f>IF(B85="","",VLOOKUP(B85,'①掲示&amp;名簿'!_xlnm.Print_Area,2,0))</f>
        <v/>
      </c>
      <c r="I85" s="75">
        <v>84</v>
      </c>
      <c r="J85" s="66">
        <f t="shared" si="3"/>
        <v>1</v>
      </c>
      <c r="K85" s="66" t="str">
        <f>IF(B85="","",VLOOKUP(B85,'①掲示&amp;名簿'!B:J,3,0))</f>
        <v/>
      </c>
    </row>
    <row r="86" spans="1:11">
      <c r="A86" s="66">
        <v>85</v>
      </c>
      <c r="B86" s="76"/>
      <c r="C86" s="71"/>
      <c r="D86" s="72"/>
      <c r="E86" s="72"/>
      <c r="F86" s="73" t="str">
        <f t="shared" ref="F86:F149" si="4">IF(TIME(C86,D86,E86)=0,"",TIME(C86,D86,E86))</f>
        <v/>
      </c>
      <c r="G86" s="74" t="str">
        <f>IF(B86="","",VLOOKUP(B86,'①掲示&amp;名簿'!_xlnm.Print_Area,4,0))</f>
        <v/>
      </c>
      <c r="H86" s="75" t="str">
        <f>IF(B86="","",VLOOKUP(B86,'①掲示&amp;名簿'!_xlnm.Print_Area,2,0))</f>
        <v/>
      </c>
      <c r="I86" s="75">
        <v>85</v>
      </c>
      <c r="J86" s="66">
        <f t="shared" si="3"/>
        <v>1</v>
      </c>
      <c r="K86" s="66" t="str">
        <f>IF(B86="","",VLOOKUP(B86,'①掲示&amp;名簿'!B:J,3,0))</f>
        <v/>
      </c>
    </row>
    <row r="87" spans="1:11">
      <c r="A87" s="66">
        <v>86</v>
      </c>
      <c r="B87" s="76"/>
      <c r="C87" s="71"/>
      <c r="D87" s="72"/>
      <c r="E87" s="72"/>
      <c r="F87" s="73" t="str">
        <f t="shared" si="4"/>
        <v/>
      </c>
      <c r="G87" s="74" t="str">
        <f>IF(B87="","",VLOOKUP(B87,'①掲示&amp;名簿'!_xlnm.Print_Area,4,0))</f>
        <v/>
      </c>
      <c r="H87" s="75" t="str">
        <f>IF(B87="","",VLOOKUP(B87,'①掲示&amp;名簿'!_xlnm.Print_Area,2,0))</f>
        <v/>
      </c>
      <c r="I87" s="75">
        <v>86</v>
      </c>
      <c r="J87" s="66">
        <f t="shared" si="3"/>
        <v>1</v>
      </c>
      <c r="K87" s="66" t="str">
        <f>IF(B87="","",VLOOKUP(B87,'①掲示&amp;名簿'!B:J,3,0))</f>
        <v/>
      </c>
    </row>
    <row r="88" spans="1:11">
      <c r="A88" s="66">
        <v>87</v>
      </c>
      <c r="B88" s="76"/>
      <c r="C88" s="71"/>
      <c r="D88" s="72"/>
      <c r="E88" s="72"/>
      <c r="F88" s="73" t="str">
        <f t="shared" si="4"/>
        <v/>
      </c>
      <c r="G88" s="74" t="str">
        <f>IF(B88="","",VLOOKUP(B88,'①掲示&amp;名簿'!_xlnm.Print_Area,4,0))</f>
        <v/>
      </c>
      <c r="H88" s="75" t="str">
        <f>IF(B88="","",VLOOKUP(B88,'①掲示&amp;名簿'!_xlnm.Print_Area,2,0))</f>
        <v/>
      </c>
      <c r="I88" s="75">
        <v>87</v>
      </c>
      <c r="J88" s="66">
        <f t="shared" si="3"/>
        <v>1</v>
      </c>
      <c r="K88" s="66" t="str">
        <f>IF(B88="","",VLOOKUP(B88,'①掲示&amp;名簿'!B:J,3,0))</f>
        <v/>
      </c>
    </row>
    <row r="89" spans="1:11">
      <c r="A89" s="66">
        <v>88</v>
      </c>
      <c r="B89" s="76"/>
      <c r="C89" s="71"/>
      <c r="D89" s="72"/>
      <c r="E89" s="72"/>
      <c r="F89" s="73" t="str">
        <f t="shared" si="4"/>
        <v/>
      </c>
      <c r="G89" s="74" t="str">
        <f>IF(B89="","",VLOOKUP(B89,'①掲示&amp;名簿'!_xlnm.Print_Area,4,0))</f>
        <v/>
      </c>
      <c r="H89" s="75" t="str">
        <f>IF(B89="","",VLOOKUP(B89,'①掲示&amp;名簿'!_xlnm.Print_Area,2,0))</f>
        <v/>
      </c>
      <c r="I89" s="75">
        <v>88</v>
      </c>
      <c r="J89" s="66">
        <f t="shared" si="3"/>
        <v>1</v>
      </c>
      <c r="K89" s="66" t="str">
        <f>IF(B89="","",VLOOKUP(B89,'①掲示&amp;名簿'!B:J,3,0))</f>
        <v/>
      </c>
    </row>
    <row r="90" spans="1:11">
      <c r="A90" s="66">
        <v>89</v>
      </c>
      <c r="B90" s="76"/>
      <c r="C90" s="71"/>
      <c r="D90" s="72"/>
      <c r="E90" s="72"/>
      <c r="F90" s="73" t="str">
        <f t="shared" si="4"/>
        <v/>
      </c>
      <c r="G90" s="74" t="str">
        <f>IF(B90="","",VLOOKUP(B90,'①掲示&amp;名簿'!_xlnm.Print_Area,4,0))</f>
        <v/>
      </c>
      <c r="H90" s="75" t="str">
        <f>IF(B90="","",VLOOKUP(B90,'①掲示&amp;名簿'!_xlnm.Print_Area,2,0))</f>
        <v/>
      </c>
      <c r="I90" s="75">
        <v>89</v>
      </c>
      <c r="J90" s="66">
        <f t="shared" si="3"/>
        <v>1</v>
      </c>
      <c r="K90" s="66" t="str">
        <f>IF(B90="","",VLOOKUP(B90,'①掲示&amp;名簿'!B:J,3,0))</f>
        <v/>
      </c>
    </row>
    <row r="91" spans="1:11">
      <c r="A91" s="66">
        <v>90</v>
      </c>
      <c r="B91" s="76"/>
      <c r="C91" s="71"/>
      <c r="D91" s="72"/>
      <c r="E91" s="72"/>
      <c r="F91" s="73" t="str">
        <f t="shared" si="4"/>
        <v/>
      </c>
      <c r="G91" s="74" t="str">
        <f>IF(B91="","",VLOOKUP(B91,'①掲示&amp;名簿'!_xlnm.Print_Area,4,0))</f>
        <v/>
      </c>
      <c r="H91" s="75" t="str">
        <f>IF(B91="","",VLOOKUP(B91,'①掲示&amp;名簿'!_xlnm.Print_Area,2,0))</f>
        <v/>
      </c>
      <c r="I91" s="75">
        <v>90</v>
      </c>
      <c r="J91" s="66">
        <f t="shared" si="3"/>
        <v>1</v>
      </c>
      <c r="K91" s="66" t="str">
        <f>IF(B91="","",VLOOKUP(B91,'①掲示&amp;名簿'!B:J,3,0))</f>
        <v/>
      </c>
    </row>
    <row r="92" spans="1:11">
      <c r="A92" s="66">
        <v>91</v>
      </c>
      <c r="B92" s="76"/>
      <c r="C92" s="71"/>
      <c r="D92" s="72"/>
      <c r="E92" s="72"/>
      <c r="F92" s="73" t="str">
        <f t="shared" si="4"/>
        <v/>
      </c>
      <c r="G92" s="74" t="str">
        <f>IF(B92="","",VLOOKUP(B92,'①掲示&amp;名簿'!_xlnm.Print_Area,4,0))</f>
        <v/>
      </c>
      <c r="H92" s="75" t="str">
        <f>IF(B92="","",VLOOKUP(B92,'①掲示&amp;名簿'!_xlnm.Print_Area,2,0))</f>
        <v/>
      </c>
      <c r="I92" s="75">
        <v>91</v>
      </c>
      <c r="J92" s="66">
        <f t="shared" si="3"/>
        <v>1</v>
      </c>
      <c r="K92" s="66" t="str">
        <f>IF(B92="","",VLOOKUP(B92,'①掲示&amp;名簿'!B:J,3,0))</f>
        <v/>
      </c>
    </row>
    <row r="93" spans="1:11">
      <c r="A93" s="66">
        <v>92</v>
      </c>
      <c r="B93" s="76"/>
      <c r="C93" s="71"/>
      <c r="D93" s="72"/>
      <c r="E93" s="72"/>
      <c r="F93" s="73" t="str">
        <f t="shared" si="4"/>
        <v/>
      </c>
      <c r="G93" s="74" t="str">
        <f>IF(B93="","",VLOOKUP(B93,'①掲示&amp;名簿'!_xlnm.Print_Area,4,0))</f>
        <v/>
      </c>
      <c r="H93" s="75" t="str">
        <f>IF(B93="","",VLOOKUP(B93,'①掲示&amp;名簿'!_xlnm.Print_Area,2,0))</f>
        <v/>
      </c>
      <c r="I93" s="75">
        <v>92</v>
      </c>
      <c r="J93" s="66">
        <f t="shared" si="3"/>
        <v>1</v>
      </c>
      <c r="K93" s="66" t="str">
        <f>IF(B93="","",VLOOKUP(B93,'①掲示&amp;名簿'!B:J,3,0))</f>
        <v/>
      </c>
    </row>
    <row r="94" spans="1:11">
      <c r="A94" s="66">
        <v>93</v>
      </c>
      <c r="B94" s="76"/>
      <c r="C94" s="71"/>
      <c r="D94" s="72"/>
      <c r="E94" s="72"/>
      <c r="F94" s="73" t="str">
        <f t="shared" si="4"/>
        <v/>
      </c>
      <c r="G94" s="74" t="str">
        <f>IF(B94="","",VLOOKUP(B94,'①掲示&amp;名簿'!_xlnm.Print_Area,4,0))</f>
        <v/>
      </c>
      <c r="H94" s="75" t="str">
        <f>IF(B94="","",VLOOKUP(B94,'①掲示&amp;名簿'!_xlnm.Print_Area,2,0))</f>
        <v/>
      </c>
      <c r="I94" s="75">
        <v>93</v>
      </c>
      <c r="J94" s="66">
        <f t="shared" si="3"/>
        <v>1</v>
      </c>
      <c r="K94" s="66" t="str">
        <f>IF(B94="","",VLOOKUP(B94,'①掲示&amp;名簿'!B:J,3,0))</f>
        <v/>
      </c>
    </row>
    <row r="95" spans="1:11">
      <c r="A95" s="66">
        <v>94</v>
      </c>
      <c r="B95" s="76"/>
      <c r="C95" s="71"/>
      <c r="D95" s="72"/>
      <c r="E95" s="72"/>
      <c r="F95" s="73" t="str">
        <f t="shared" si="4"/>
        <v/>
      </c>
      <c r="G95" s="74" t="str">
        <f>IF(B95="","",VLOOKUP(B95,'①掲示&amp;名簿'!_xlnm.Print_Area,4,0))</f>
        <v/>
      </c>
      <c r="H95" s="75" t="str">
        <f>IF(B95="","",VLOOKUP(B95,'①掲示&amp;名簿'!_xlnm.Print_Area,2,0))</f>
        <v/>
      </c>
      <c r="I95" s="75">
        <v>94</v>
      </c>
      <c r="J95" s="66">
        <f t="shared" si="3"/>
        <v>1</v>
      </c>
      <c r="K95" s="66" t="str">
        <f>IF(B95="","",VLOOKUP(B95,'①掲示&amp;名簿'!B:J,3,0))</f>
        <v/>
      </c>
    </row>
    <row r="96" spans="1:11">
      <c r="A96" s="66">
        <v>95</v>
      </c>
      <c r="B96" s="76"/>
      <c r="C96" s="71"/>
      <c r="D96" s="72"/>
      <c r="E96" s="72"/>
      <c r="F96" s="73" t="str">
        <f t="shared" si="4"/>
        <v/>
      </c>
      <c r="G96" s="74" t="str">
        <f>IF(B96="","",VLOOKUP(B96,'①掲示&amp;名簿'!_xlnm.Print_Area,4,0))</f>
        <v/>
      </c>
      <c r="H96" s="75" t="str">
        <f>IF(B96="","",VLOOKUP(B96,'①掲示&amp;名簿'!_xlnm.Print_Area,2,0))</f>
        <v/>
      </c>
      <c r="I96" s="75">
        <v>95</v>
      </c>
      <c r="J96" s="66">
        <f t="shared" si="3"/>
        <v>1</v>
      </c>
      <c r="K96" s="66" t="str">
        <f>IF(B96="","",VLOOKUP(B96,'①掲示&amp;名簿'!B:J,3,0))</f>
        <v/>
      </c>
    </row>
    <row r="97" spans="1:11">
      <c r="A97" s="66">
        <v>96</v>
      </c>
      <c r="B97" s="76"/>
      <c r="C97" s="71"/>
      <c r="D97" s="72"/>
      <c r="E97" s="72"/>
      <c r="F97" s="73" t="str">
        <f t="shared" si="4"/>
        <v/>
      </c>
      <c r="G97" s="74" t="str">
        <f>IF(B97="","",VLOOKUP(B97,'①掲示&amp;名簿'!_xlnm.Print_Area,4,0))</f>
        <v/>
      </c>
      <c r="H97" s="75" t="str">
        <f>IF(B97="","",VLOOKUP(B97,'①掲示&amp;名簿'!_xlnm.Print_Area,2,0))</f>
        <v/>
      </c>
      <c r="I97" s="75">
        <v>96</v>
      </c>
      <c r="J97" s="66">
        <f t="shared" si="3"/>
        <v>1</v>
      </c>
      <c r="K97" s="66" t="str">
        <f>IF(B97="","",VLOOKUP(B97,'①掲示&amp;名簿'!B:J,3,0))</f>
        <v/>
      </c>
    </row>
    <row r="98" spans="1:11">
      <c r="A98" s="66">
        <v>97</v>
      </c>
      <c r="B98" s="76"/>
      <c r="C98" s="71"/>
      <c r="D98" s="72"/>
      <c r="E98" s="72"/>
      <c r="F98" s="73" t="str">
        <f t="shared" si="4"/>
        <v/>
      </c>
      <c r="G98" s="74" t="str">
        <f>IF(B98="","",VLOOKUP(B98,'①掲示&amp;名簿'!_xlnm.Print_Area,4,0))</f>
        <v/>
      </c>
      <c r="H98" s="75" t="str">
        <f>IF(B98="","",VLOOKUP(B98,'①掲示&amp;名簿'!_xlnm.Print_Area,2,0))</f>
        <v/>
      </c>
      <c r="I98" s="75">
        <v>97</v>
      </c>
      <c r="J98" s="66">
        <f t="shared" si="3"/>
        <v>1</v>
      </c>
      <c r="K98" s="66" t="str">
        <f>IF(B98="","",VLOOKUP(B98,'①掲示&amp;名簿'!B:J,3,0))</f>
        <v/>
      </c>
    </row>
    <row r="99" spans="1:11">
      <c r="A99" s="66">
        <v>98</v>
      </c>
      <c r="B99" s="76"/>
      <c r="C99" s="71"/>
      <c r="D99" s="72"/>
      <c r="E99" s="72"/>
      <c r="F99" s="73" t="str">
        <f t="shared" si="4"/>
        <v/>
      </c>
      <c r="G99" s="74" t="str">
        <f>IF(B99="","",VLOOKUP(B99,'①掲示&amp;名簿'!_xlnm.Print_Area,4,0))</f>
        <v/>
      </c>
      <c r="H99" s="75" t="str">
        <f>IF(B99="","",VLOOKUP(B99,'①掲示&amp;名簿'!_xlnm.Print_Area,2,0))</f>
        <v/>
      </c>
      <c r="I99" s="75">
        <v>98</v>
      </c>
      <c r="J99" s="66">
        <f t="shared" si="3"/>
        <v>1</v>
      </c>
      <c r="K99" s="66" t="str">
        <f>IF(B99="","",VLOOKUP(B99,'①掲示&amp;名簿'!B:J,3,0))</f>
        <v/>
      </c>
    </row>
    <row r="100" spans="1:11">
      <c r="A100" s="66">
        <v>99</v>
      </c>
      <c r="B100" s="76"/>
      <c r="C100" s="71"/>
      <c r="D100" s="72"/>
      <c r="E100" s="72"/>
      <c r="F100" s="73" t="str">
        <f t="shared" si="4"/>
        <v/>
      </c>
      <c r="G100" s="74" t="str">
        <f>IF(B100="","",VLOOKUP(B100,'①掲示&amp;名簿'!_xlnm.Print_Area,4,0))</f>
        <v/>
      </c>
      <c r="H100" s="75" t="str">
        <f>IF(B100="","",VLOOKUP(B100,'①掲示&amp;名簿'!_xlnm.Print_Area,2,0))</f>
        <v/>
      </c>
      <c r="I100" s="75">
        <v>99</v>
      </c>
      <c r="J100" s="66">
        <f t="shared" si="3"/>
        <v>1</v>
      </c>
      <c r="K100" s="66" t="str">
        <f>IF(B100="","",VLOOKUP(B100,'①掲示&amp;名簿'!B:J,3,0))</f>
        <v/>
      </c>
    </row>
    <row r="101" spans="1:11">
      <c r="A101" s="66">
        <v>100</v>
      </c>
      <c r="B101" s="76"/>
      <c r="C101" s="71"/>
      <c r="D101" s="72"/>
      <c r="E101" s="72"/>
      <c r="F101" s="73" t="str">
        <f t="shared" si="4"/>
        <v/>
      </c>
      <c r="G101" s="74" t="str">
        <f>IF(B101="","",VLOOKUP(B101,'①掲示&amp;名簿'!_xlnm.Print_Area,4,0))</f>
        <v/>
      </c>
      <c r="H101" s="75" t="str">
        <f>IF(B101="","",VLOOKUP(B101,'①掲示&amp;名簿'!_xlnm.Print_Area,2,0))</f>
        <v/>
      </c>
      <c r="I101" s="75">
        <v>100</v>
      </c>
      <c r="J101" s="66">
        <f t="shared" si="3"/>
        <v>1</v>
      </c>
      <c r="K101" s="66" t="str">
        <f>IF(B101="","",VLOOKUP(B101,'①掲示&amp;名簿'!B:J,3,0))</f>
        <v/>
      </c>
    </row>
    <row r="102" spans="1:11">
      <c r="A102" s="66">
        <v>101</v>
      </c>
      <c r="B102" s="76"/>
      <c r="C102" s="71"/>
      <c r="D102" s="72"/>
      <c r="E102" s="72"/>
      <c r="F102" s="73" t="str">
        <f t="shared" si="4"/>
        <v/>
      </c>
      <c r="G102" s="74" t="str">
        <f>IF(B102="","",VLOOKUP(B102,'①掲示&amp;名簿'!_xlnm.Print_Area,4,0))</f>
        <v/>
      </c>
      <c r="H102" s="75" t="str">
        <f>IF(B102="","",VLOOKUP(B102,'①掲示&amp;名簿'!_xlnm.Print_Area,2,0))</f>
        <v/>
      </c>
      <c r="I102" s="75">
        <v>101</v>
      </c>
      <c r="J102" s="66">
        <f t="shared" si="3"/>
        <v>1</v>
      </c>
      <c r="K102" s="66" t="str">
        <f>IF(B102="","",VLOOKUP(B102,'①掲示&amp;名簿'!B:J,3,0))</f>
        <v/>
      </c>
    </row>
    <row r="103" spans="1:11">
      <c r="A103" s="66">
        <v>102</v>
      </c>
      <c r="B103" s="76"/>
      <c r="C103" s="71"/>
      <c r="D103" s="72"/>
      <c r="E103" s="72"/>
      <c r="F103" s="73" t="str">
        <f t="shared" si="4"/>
        <v/>
      </c>
      <c r="G103" s="74" t="str">
        <f>IF(B103="","",VLOOKUP(B103,'①掲示&amp;名簿'!_xlnm.Print_Area,4,0))</f>
        <v/>
      </c>
      <c r="H103" s="75" t="str">
        <f>IF(B103="","",VLOOKUP(B103,'①掲示&amp;名簿'!_xlnm.Print_Area,2,0))</f>
        <v/>
      </c>
      <c r="I103" s="75">
        <v>102</v>
      </c>
      <c r="J103" s="66">
        <f t="shared" si="3"/>
        <v>1</v>
      </c>
      <c r="K103" s="66" t="str">
        <f>IF(B103="","",VLOOKUP(B103,'①掲示&amp;名簿'!B:J,3,0))</f>
        <v/>
      </c>
    </row>
    <row r="104" spans="1:11">
      <c r="A104" s="66">
        <v>103</v>
      </c>
      <c r="B104" s="76"/>
      <c r="C104" s="71"/>
      <c r="D104" s="72"/>
      <c r="E104" s="72"/>
      <c r="F104" s="73" t="str">
        <f t="shared" si="4"/>
        <v/>
      </c>
      <c r="G104" s="74" t="str">
        <f>IF(B104="","",VLOOKUP(B104,'①掲示&amp;名簿'!_xlnm.Print_Area,4,0))</f>
        <v/>
      </c>
      <c r="H104" s="75" t="str">
        <f>IF(B104="","",VLOOKUP(B104,'①掲示&amp;名簿'!_xlnm.Print_Area,2,0))</f>
        <v/>
      </c>
      <c r="I104" s="75">
        <v>103</v>
      </c>
      <c r="J104" s="66">
        <f t="shared" si="3"/>
        <v>1</v>
      </c>
      <c r="K104" s="66" t="str">
        <f>IF(B104="","",VLOOKUP(B104,'①掲示&amp;名簿'!B:J,3,0))</f>
        <v/>
      </c>
    </row>
    <row r="105" spans="1:11">
      <c r="A105" s="66">
        <v>104</v>
      </c>
      <c r="B105" s="76"/>
      <c r="C105" s="71"/>
      <c r="D105" s="72"/>
      <c r="E105" s="72"/>
      <c r="F105" s="73" t="str">
        <f t="shared" si="4"/>
        <v/>
      </c>
      <c r="G105" s="74" t="str">
        <f>IF(B105="","",VLOOKUP(B105,'①掲示&amp;名簿'!_xlnm.Print_Area,4,0))</f>
        <v/>
      </c>
      <c r="H105" s="75" t="str">
        <f>IF(B105="","",VLOOKUP(B105,'①掲示&amp;名簿'!_xlnm.Print_Area,2,0))</f>
        <v/>
      </c>
      <c r="I105" s="75">
        <v>104</v>
      </c>
      <c r="J105" s="66">
        <f t="shared" si="3"/>
        <v>1</v>
      </c>
      <c r="K105" s="66" t="str">
        <f>IF(B105="","",VLOOKUP(B105,'①掲示&amp;名簿'!B:J,3,0))</f>
        <v/>
      </c>
    </row>
    <row r="106" spans="1:11">
      <c r="A106" s="66">
        <v>105</v>
      </c>
      <c r="B106" s="76"/>
      <c r="C106" s="71"/>
      <c r="D106" s="72"/>
      <c r="E106" s="72"/>
      <c r="F106" s="73" t="str">
        <f t="shared" si="4"/>
        <v/>
      </c>
      <c r="G106" s="74" t="str">
        <f>IF(B106="","",VLOOKUP(B106,'①掲示&amp;名簿'!_xlnm.Print_Area,4,0))</f>
        <v/>
      </c>
      <c r="H106" s="75" t="str">
        <f>IF(B106="","",VLOOKUP(B106,'①掲示&amp;名簿'!_xlnm.Print_Area,2,0))</f>
        <v/>
      </c>
      <c r="I106" s="75">
        <v>105</v>
      </c>
      <c r="J106" s="66">
        <f t="shared" si="3"/>
        <v>1</v>
      </c>
      <c r="K106" s="66" t="str">
        <f>IF(B106="","",VLOOKUP(B106,'①掲示&amp;名簿'!B:J,3,0))</f>
        <v/>
      </c>
    </row>
    <row r="107" spans="1:11">
      <c r="A107" s="66">
        <v>106</v>
      </c>
      <c r="B107" s="76"/>
      <c r="C107" s="71"/>
      <c r="D107" s="72"/>
      <c r="E107" s="72"/>
      <c r="F107" s="73" t="str">
        <f t="shared" si="4"/>
        <v/>
      </c>
      <c r="G107" s="74" t="str">
        <f>IF(B107="","",VLOOKUP(B107,'①掲示&amp;名簿'!_xlnm.Print_Area,4,0))</f>
        <v/>
      </c>
      <c r="H107" s="75" t="str">
        <f>IF(B107="","",VLOOKUP(B107,'①掲示&amp;名簿'!_xlnm.Print_Area,2,0))</f>
        <v/>
      </c>
      <c r="I107" s="75">
        <v>106</v>
      </c>
      <c r="J107" s="66">
        <f t="shared" si="3"/>
        <v>1</v>
      </c>
      <c r="K107" s="66" t="str">
        <f>IF(B107="","",VLOOKUP(B107,'①掲示&amp;名簿'!B:J,3,0))</f>
        <v/>
      </c>
    </row>
    <row r="108" spans="1:11">
      <c r="A108" s="66">
        <v>107</v>
      </c>
      <c r="B108" s="76"/>
      <c r="C108" s="71"/>
      <c r="D108" s="72"/>
      <c r="E108" s="72"/>
      <c r="F108" s="73" t="str">
        <f t="shared" si="4"/>
        <v/>
      </c>
      <c r="G108" s="74" t="str">
        <f>IF(B108="","",VLOOKUP(B108,'①掲示&amp;名簿'!_xlnm.Print_Area,4,0))</f>
        <v/>
      </c>
      <c r="H108" s="75" t="str">
        <f>IF(B108="","",VLOOKUP(B108,'①掲示&amp;名簿'!_xlnm.Print_Area,2,0))</f>
        <v/>
      </c>
      <c r="I108" s="75">
        <v>107</v>
      </c>
      <c r="J108" s="66">
        <f t="shared" si="3"/>
        <v>1</v>
      </c>
      <c r="K108" s="66" t="str">
        <f>IF(B108="","",VLOOKUP(B108,'①掲示&amp;名簿'!B:J,3,0))</f>
        <v/>
      </c>
    </row>
    <row r="109" spans="1:11">
      <c r="A109" s="66">
        <v>108</v>
      </c>
      <c r="B109" s="76"/>
      <c r="C109" s="71"/>
      <c r="D109" s="72"/>
      <c r="E109" s="72"/>
      <c r="F109" s="73" t="str">
        <f t="shared" si="4"/>
        <v/>
      </c>
      <c r="G109" s="74" t="str">
        <f>IF(B109="","",VLOOKUP(B109,'①掲示&amp;名簿'!_xlnm.Print_Area,4,0))</f>
        <v/>
      </c>
      <c r="H109" s="75" t="str">
        <f>IF(B109="","",VLOOKUP(B109,'①掲示&amp;名簿'!_xlnm.Print_Area,2,0))</f>
        <v/>
      </c>
      <c r="I109" s="75">
        <v>108</v>
      </c>
      <c r="J109" s="66">
        <f t="shared" si="3"/>
        <v>1</v>
      </c>
      <c r="K109" s="66" t="str">
        <f>IF(B109="","",VLOOKUP(B109,'①掲示&amp;名簿'!B:J,3,0))</f>
        <v/>
      </c>
    </row>
    <row r="110" spans="1:11">
      <c r="B110" s="76"/>
      <c r="C110" s="71"/>
      <c r="D110" s="72"/>
      <c r="E110" s="72"/>
      <c r="F110" s="73" t="str">
        <f t="shared" si="4"/>
        <v/>
      </c>
      <c r="G110" s="74" t="str">
        <f>IF(B110="","",VLOOKUP(B110,'①掲示&amp;名簿'!_xlnm.Print_Area,4,0))</f>
        <v/>
      </c>
      <c r="H110" s="75" t="str">
        <f>IF(B110="","",VLOOKUP(B110,'①掲示&amp;名簿'!_xlnm.Print_Area,2,0))</f>
        <v/>
      </c>
      <c r="I110" s="75">
        <v>109</v>
      </c>
      <c r="J110" s="66">
        <f t="shared" si="3"/>
        <v>1</v>
      </c>
      <c r="K110" s="66" t="str">
        <f>IF(B110="","",VLOOKUP(B110,'①掲示&amp;名簿'!B:J,3,0))</f>
        <v/>
      </c>
    </row>
    <row r="111" spans="1:11">
      <c r="B111" s="76"/>
      <c r="C111" s="71"/>
      <c r="D111" s="72"/>
      <c r="E111" s="72"/>
      <c r="F111" s="73" t="str">
        <f t="shared" si="4"/>
        <v/>
      </c>
      <c r="G111" s="74" t="str">
        <f>IF(B111="","",VLOOKUP(B111,'①掲示&amp;名簿'!_xlnm.Print_Area,4,0))</f>
        <v/>
      </c>
      <c r="H111" s="75" t="str">
        <f>IF(B111="","",VLOOKUP(B111,'①掲示&amp;名簿'!_xlnm.Print_Area,2,0))</f>
        <v/>
      </c>
      <c r="I111" s="75">
        <v>110</v>
      </c>
      <c r="J111" s="66">
        <f t="shared" si="3"/>
        <v>1</v>
      </c>
      <c r="K111" s="66" t="str">
        <f>IF(B111="","",VLOOKUP(B111,'①掲示&amp;名簿'!B:J,3,0))</f>
        <v/>
      </c>
    </row>
    <row r="112" spans="1:11">
      <c r="B112" s="76"/>
      <c r="C112" s="71"/>
      <c r="D112" s="72"/>
      <c r="E112" s="72"/>
      <c r="F112" s="73" t="str">
        <f t="shared" si="4"/>
        <v/>
      </c>
      <c r="G112" s="74" t="str">
        <f>IF(B112="","",VLOOKUP(B112,'①掲示&amp;名簿'!_xlnm.Print_Area,4,0))</f>
        <v/>
      </c>
      <c r="H112" s="75" t="str">
        <f>IF(B112="","",VLOOKUP(B112,'①掲示&amp;名簿'!_xlnm.Print_Area,2,0))</f>
        <v/>
      </c>
      <c r="I112" s="75">
        <v>111</v>
      </c>
      <c r="J112" s="66">
        <f t="shared" si="3"/>
        <v>1</v>
      </c>
      <c r="K112" s="66" t="str">
        <f>IF(B112="","",VLOOKUP(B112,'①掲示&amp;名簿'!B:J,3,0))</f>
        <v/>
      </c>
    </row>
    <row r="113" spans="2:11">
      <c r="B113" s="76"/>
      <c r="C113" s="71"/>
      <c r="D113" s="72"/>
      <c r="E113" s="72"/>
      <c r="F113" s="73" t="str">
        <f t="shared" si="4"/>
        <v/>
      </c>
      <c r="G113" s="74" t="str">
        <f>IF(B113="","",VLOOKUP(B113,'①掲示&amp;名簿'!_xlnm.Print_Area,4,0))</f>
        <v/>
      </c>
      <c r="H113" s="75" t="str">
        <f>IF(B113="","",VLOOKUP(B113,'①掲示&amp;名簿'!_xlnm.Print_Area,2,0))</f>
        <v/>
      </c>
      <c r="I113" s="75">
        <v>112</v>
      </c>
      <c r="J113" s="66">
        <f t="shared" si="3"/>
        <v>1</v>
      </c>
      <c r="K113" s="66" t="str">
        <f>IF(B113="","",VLOOKUP(B113,'①掲示&amp;名簿'!B:J,3,0))</f>
        <v/>
      </c>
    </row>
    <row r="114" spans="2:11">
      <c r="B114" s="76"/>
      <c r="C114" s="71"/>
      <c r="D114" s="72"/>
      <c r="E114" s="72"/>
      <c r="F114" s="73" t="str">
        <f t="shared" si="4"/>
        <v/>
      </c>
      <c r="G114" s="74" t="str">
        <f>IF(B114="","",VLOOKUP(B114,'①掲示&amp;名簿'!_xlnm.Print_Area,4,0))</f>
        <v/>
      </c>
      <c r="H114" s="75" t="str">
        <f>IF(B114="","",VLOOKUP(B114,'①掲示&amp;名簿'!_xlnm.Print_Area,2,0))</f>
        <v/>
      </c>
      <c r="I114" s="75">
        <v>113</v>
      </c>
      <c r="J114" s="66">
        <f t="shared" si="3"/>
        <v>1</v>
      </c>
      <c r="K114" s="66" t="str">
        <f>IF(B114="","",VLOOKUP(B114,'①掲示&amp;名簿'!B:J,3,0))</f>
        <v/>
      </c>
    </row>
    <row r="115" spans="2:11">
      <c r="B115" s="76"/>
      <c r="C115" s="71"/>
      <c r="D115" s="72"/>
      <c r="E115" s="72"/>
      <c r="F115" s="73" t="str">
        <f t="shared" si="4"/>
        <v/>
      </c>
      <c r="G115" s="74" t="str">
        <f>IF(B115="","",VLOOKUP(B115,'①掲示&amp;名簿'!_xlnm.Print_Area,4,0))</f>
        <v/>
      </c>
      <c r="H115" s="75" t="str">
        <f>IF(B115="","",VLOOKUP(B115,'①掲示&amp;名簿'!_xlnm.Print_Area,2,0))</f>
        <v/>
      </c>
      <c r="I115" s="75">
        <v>114</v>
      </c>
      <c r="J115" s="66">
        <f t="shared" si="3"/>
        <v>1</v>
      </c>
      <c r="K115" s="66" t="str">
        <f>IF(B115="","",VLOOKUP(B115,'①掲示&amp;名簿'!B:J,3,0))</f>
        <v/>
      </c>
    </row>
    <row r="116" spans="2:11">
      <c r="B116" s="76"/>
      <c r="C116" s="71"/>
      <c r="D116" s="72"/>
      <c r="E116" s="72"/>
      <c r="F116" s="73" t="str">
        <f t="shared" si="4"/>
        <v/>
      </c>
      <c r="G116" s="74" t="str">
        <f>IF(B116="","",VLOOKUP(B116,'①掲示&amp;名簿'!_xlnm.Print_Area,4,0))</f>
        <v/>
      </c>
      <c r="H116" s="75" t="str">
        <f>IF(B116="","",VLOOKUP(B116,'①掲示&amp;名簿'!_xlnm.Print_Area,2,0))</f>
        <v/>
      </c>
      <c r="I116" s="75">
        <v>115</v>
      </c>
      <c r="J116" s="66">
        <f t="shared" si="3"/>
        <v>1</v>
      </c>
      <c r="K116" s="66" t="str">
        <f>IF(B116="","",VLOOKUP(B116,'①掲示&amp;名簿'!B:J,3,0))</f>
        <v/>
      </c>
    </row>
    <row r="117" spans="2:11">
      <c r="B117" s="76"/>
      <c r="C117" s="71"/>
      <c r="D117" s="72"/>
      <c r="E117" s="72"/>
      <c r="F117" s="73" t="str">
        <f t="shared" si="4"/>
        <v/>
      </c>
      <c r="G117" s="74" t="str">
        <f>IF(B117="","",VLOOKUP(B117,'①掲示&amp;名簿'!_xlnm.Print_Area,4,0))</f>
        <v/>
      </c>
      <c r="H117" s="75" t="str">
        <f>IF(B117="","",VLOOKUP(B117,'①掲示&amp;名簿'!_xlnm.Print_Area,2,0))</f>
        <v/>
      </c>
      <c r="I117" s="75">
        <v>116</v>
      </c>
      <c r="J117" s="66">
        <f t="shared" si="3"/>
        <v>1</v>
      </c>
      <c r="K117" s="66" t="str">
        <f>IF(B117="","",VLOOKUP(B117,'①掲示&amp;名簿'!B:J,3,0))</f>
        <v/>
      </c>
    </row>
    <row r="118" spans="2:11">
      <c r="B118" s="76"/>
      <c r="C118" s="71"/>
      <c r="D118" s="72"/>
      <c r="E118" s="72"/>
      <c r="F118" s="73" t="str">
        <f t="shared" si="4"/>
        <v/>
      </c>
      <c r="G118" s="74" t="str">
        <f>IF(B118="","",VLOOKUP(B118,'①掲示&amp;名簿'!_xlnm.Print_Area,4,0))</f>
        <v/>
      </c>
      <c r="H118" s="75" t="str">
        <f>IF(B118="","",VLOOKUP(B118,'①掲示&amp;名簿'!_xlnm.Print_Area,2,0))</f>
        <v/>
      </c>
      <c r="I118" s="75">
        <v>117</v>
      </c>
      <c r="J118" s="66">
        <f t="shared" si="3"/>
        <v>1</v>
      </c>
      <c r="K118" s="66" t="str">
        <f>IF(B118="","",VLOOKUP(B118,'①掲示&amp;名簿'!B:J,3,0))</f>
        <v/>
      </c>
    </row>
    <row r="119" spans="2:11">
      <c r="B119" s="76"/>
      <c r="C119" s="71"/>
      <c r="D119" s="72"/>
      <c r="E119" s="72"/>
      <c r="F119" s="73" t="str">
        <f t="shared" si="4"/>
        <v/>
      </c>
      <c r="G119" s="74" t="str">
        <f>IF(B119="","",VLOOKUP(B119,'①掲示&amp;名簿'!_xlnm.Print_Area,4,0))</f>
        <v/>
      </c>
      <c r="H119" s="75" t="str">
        <f>IF(B119="","",VLOOKUP(B119,'①掲示&amp;名簿'!_xlnm.Print_Area,2,0))</f>
        <v/>
      </c>
      <c r="I119" s="75">
        <v>118</v>
      </c>
      <c r="J119" s="66">
        <f t="shared" si="3"/>
        <v>1</v>
      </c>
      <c r="K119" s="66" t="str">
        <f>IF(B119="","",VLOOKUP(B119,'①掲示&amp;名簿'!B:J,3,0))</f>
        <v/>
      </c>
    </row>
    <row r="120" spans="2:11">
      <c r="B120" s="76"/>
      <c r="C120" s="71"/>
      <c r="D120" s="72"/>
      <c r="E120" s="72"/>
      <c r="F120" s="73" t="str">
        <f t="shared" si="4"/>
        <v/>
      </c>
      <c r="G120" s="74" t="str">
        <f>IF(B120="","",VLOOKUP(B120,'①掲示&amp;名簿'!_xlnm.Print_Area,4,0))</f>
        <v/>
      </c>
      <c r="H120" s="75" t="str">
        <f>IF(B120="","",VLOOKUP(B120,'①掲示&amp;名簿'!_xlnm.Print_Area,2,0))</f>
        <v/>
      </c>
      <c r="I120" s="75">
        <v>119</v>
      </c>
      <c r="J120" s="66">
        <f t="shared" si="3"/>
        <v>1</v>
      </c>
      <c r="K120" s="66" t="str">
        <f>IF(B120="","",VLOOKUP(B120,'①掲示&amp;名簿'!B:J,3,0))</f>
        <v/>
      </c>
    </row>
    <row r="121" spans="2:11">
      <c r="B121" s="76"/>
      <c r="C121" s="71"/>
      <c r="D121" s="72"/>
      <c r="E121" s="72"/>
      <c r="F121" s="73" t="str">
        <f t="shared" si="4"/>
        <v/>
      </c>
      <c r="G121" s="74" t="str">
        <f>IF(B121="","",VLOOKUP(B121,'①掲示&amp;名簿'!_xlnm.Print_Area,4,0))</f>
        <v/>
      </c>
      <c r="H121" s="75" t="str">
        <f>IF(B121="","",VLOOKUP(B121,'①掲示&amp;名簿'!_xlnm.Print_Area,2,0))</f>
        <v/>
      </c>
      <c r="I121" s="75">
        <v>120</v>
      </c>
      <c r="J121" s="66">
        <f t="shared" si="3"/>
        <v>1</v>
      </c>
      <c r="K121" s="66" t="str">
        <f>IF(B121="","",VLOOKUP(B121,'①掲示&amp;名簿'!B:J,3,0))</f>
        <v/>
      </c>
    </row>
    <row r="122" spans="2:11">
      <c r="B122" s="76"/>
      <c r="C122" s="71"/>
      <c r="D122" s="72"/>
      <c r="E122" s="72"/>
      <c r="F122" s="73" t="str">
        <f t="shared" si="4"/>
        <v/>
      </c>
      <c r="G122" s="74" t="str">
        <f>IF(B122="","",VLOOKUP(B122,'①掲示&amp;名簿'!_xlnm.Print_Area,4,0))</f>
        <v/>
      </c>
      <c r="H122" s="75" t="str">
        <f>IF(B122="","",VLOOKUP(B122,'①掲示&amp;名簿'!_xlnm.Print_Area,2,0))</f>
        <v/>
      </c>
      <c r="I122" s="75">
        <v>121</v>
      </c>
      <c r="J122" s="66">
        <f t="shared" si="3"/>
        <v>1</v>
      </c>
      <c r="K122" s="66" t="str">
        <f>IF(B122="","",VLOOKUP(B122,'①掲示&amp;名簿'!B:J,3,0))</f>
        <v/>
      </c>
    </row>
    <row r="123" spans="2:11">
      <c r="B123" s="76"/>
      <c r="C123" s="71"/>
      <c r="D123" s="72"/>
      <c r="E123" s="72"/>
      <c r="F123" s="73" t="str">
        <f t="shared" si="4"/>
        <v/>
      </c>
      <c r="G123" s="74" t="str">
        <f>IF(B123="","",VLOOKUP(B123,'①掲示&amp;名簿'!_xlnm.Print_Area,4,0))</f>
        <v/>
      </c>
      <c r="H123" s="75" t="str">
        <f>IF(B123="","",VLOOKUP(B123,'①掲示&amp;名簿'!_xlnm.Print_Area,2,0))</f>
        <v/>
      </c>
      <c r="I123" s="75">
        <v>122</v>
      </c>
      <c r="J123" s="66">
        <f t="shared" si="3"/>
        <v>1</v>
      </c>
      <c r="K123" s="66" t="str">
        <f>IF(B123="","",VLOOKUP(B123,'①掲示&amp;名簿'!B:J,3,0))</f>
        <v/>
      </c>
    </row>
    <row r="124" spans="2:11">
      <c r="B124" s="76"/>
      <c r="C124" s="71"/>
      <c r="D124" s="72"/>
      <c r="E124" s="72"/>
      <c r="F124" s="73" t="str">
        <f t="shared" si="4"/>
        <v/>
      </c>
      <c r="G124" s="74" t="str">
        <f>IF(B124="","",VLOOKUP(B124,'①掲示&amp;名簿'!_xlnm.Print_Area,4,0))</f>
        <v/>
      </c>
      <c r="H124" s="75" t="str">
        <f>IF(B124="","",VLOOKUP(B124,'①掲示&amp;名簿'!_xlnm.Print_Area,2,0))</f>
        <v/>
      </c>
      <c r="I124" s="75">
        <v>123</v>
      </c>
      <c r="J124" s="66">
        <f t="shared" si="3"/>
        <v>1</v>
      </c>
      <c r="K124" s="66" t="str">
        <f>IF(B124="","",VLOOKUP(B124,'①掲示&amp;名簿'!B:J,3,0))</f>
        <v/>
      </c>
    </row>
    <row r="125" spans="2:11">
      <c r="B125" s="76"/>
      <c r="C125" s="71"/>
      <c r="D125" s="72"/>
      <c r="E125" s="72"/>
      <c r="F125" s="73" t="str">
        <f t="shared" si="4"/>
        <v/>
      </c>
      <c r="G125" s="74" t="str">
        <f>IF(B125="","",VLOOKUP(B125,'①掲示&amp;名簿'!_xlnm.Print_Area,4,0))</f>
        <v/>
      </c>
      <c r="H125" s="75" t="str">
        <f>IF(B125="","",VLOOKUP(B125,'①掲示&amp;名簿'!_xlnm.Print_Area,2,0))</f>
        <v/>
      </c>
      <c r="I125" s="75">
        <v>124</v>
      </c>
      <c r="J125" s="66">
        <f t="shared" si="3"/>
        <v>1</v>
      </c>
      <c r="K125" s="66" t="str">
        <f>IF(B125="","",VLOOKUP(B125,'①掲示&amp;名簿'!B:J,3,0))</f>
        <v/>
      </c>
    </row>
    <row r="126" spans="2:11">
      <c r="B126" s="76"/>
      <c r="C126" s="71"/>
      <c r="D126" s="72"/>
      <c r="E126" s="72"/>
      <c r="F126" s="73" t="str">
        <f t="shared" si="4"/>
        <v/>
      </c>
      <c r="G126" s="74" t="str">
        <f>IF(B126="","",VLOOKUP(B126,'①掲示&amp;名簿'!_xlnm.Print_Area,4,0))</f>
        <v/>
      </c>
      <c r="H126" s="75" t="str">
        <f>IF(B126="","",VLOOKUP(B126,'①掲示&amp;名簿'!_xlnm.Print_Area,2,0))</f>
        <v/>
      </c>
      <c r="I126" s="75">
        <v>125</v>
      </c>
      <c r="J126" s="66">
        <f t="shared" si="3"/>
        <v>1</v>
      </c>
      <c r="K126" s="66" t="str">
        <f>IF(B126="","",VLOOKUP(B126,'①掲示&amp;名簿'!B:J,3,0))</f>
        <v/>
      </c>
    </row>
    <row r="127" spans="2:11">
      <c r="B127" s="76"/>
      <c r="C127" s="71"/>
      <c r="D127" s="72"/>
      <c r="E127" s="72"/>
      <c r="F127" s="73" t="str">
        <f t="shared" si="4"/>
        <v/>
      </c>
      <c r="G127" s="74" t="str">
        <f>IF(B127="","",VLOOKUP(B127,'①掲示&amp;名簿'!_xlnm.Print_Area,4,0))</f>
        <v/>
      </c>
      <c r="H127" s="75" t="str">
        <f>IF(B127="","",VLOOKUP(B127,'①掲示&amp;名簿'!_xlnm.Print_Area,2,0))</f>
        <v/>
      </c>
      <c r="I127" s="75">
        <v>126</v>
      </c>
      <c r="J127" s="66">
        <f t="shared" si="3"/>
        <v>1</v>
      </c>
      <c r="K127" s="66" t="str">
        <f>IF(B127="","",VLOOKUP(B127,'①掲示&amp;名簿'!B:J,3,0))</f>
        <v/>
      </c>
    </row>
    <row r="128" spans="2:11">
      <c r="B128" s="76"/>
      <c r="C128" s="71"/>
      <c r="D128" s="72"/>
      <c r="E128" s="72"/>
      <c r="F128" s="73" t="str">
        <f t="shared" si="4"/>
        <v/>
      </c>
      <c r="G128" s="74" t="str">
        <f>IF(B128="","",VLOOKUP(B128,'①掲示&amp;名簿'!_xlnm.Print_Area,4,0))</f>
        <v/>
      </c>
      <c r="H128" s="75" t="str">
        <f>IF(B128="","",VLOOKUP(B128,'①掲示&amp;名簿'!_xlnm.Print_Area,2,0))</f>
        <v/>
      </c>
      <c r="I128" s="75">
        <v>127</v>
      </c>
      <c r="J128" s="66">
        <f t="shared" si="3"/>
        <v>1</v>
      </c>
      <c r="K128" s="66" t="str">
        <f>IF(B128="","",VLOOKUP(B128,'①掲示&amp;名簿'!B:J,3,0))</f>
        <v/>
      </c>
    </row>
    <row r="129" spans="2:12">
      <c r="B129" s="76"/>
      <c r="C129" s="71"/>
      <c r="D129" s="72"/>
      <c r="E129" s="72"/>
      <c r="F129" s="73" t="str">
        <f t="shared" si="4"/>
        <v/>
      </c>
      <c r="G129" s="74" t="str">
        <f>IF(B129="","",VLOOKUP(B129,'①掲示&amp;名簿'!_xlnm.Print_Area,4,0))</f>
        <v/>
      </c>
      <c r="H129" s="75" t="str">
        <f>IF(B129="","",VLOOKUP(B129,'①掲示&amp;名簿'!_xlnm.Print_Area,2,0))</f>
        <v/>
      </c>
      <c r="I129" s="75">
        <v>128</v>
      </c>
      <c r="J129" s="66">
        <f t="shared" si="3"/>
        <v>1</v>
      </c>
      <c r="K129" s="66" t="str">
        <f>IF(B129="","",VLOOKUP(B129,'①掲示&amp;名簿'!B:J,3,0))</f>
        <v/>
      </c>
      <c r="L129" s="69"/>
    </row>
    <row r="130" spans="2:12">
      <c r="B130" s="76"/>
      <c r="C130" s="71"/>
      <c r="D130" s="72"/>
      <c r="E130" s="72"/>
      <c r="F130" s="73" t="str">
        <f t="shared" si="4"/>
        <v/>
      </c>
      <c r="G130" s="74" t="str">
        <f>IF(B130="","",VLOOKUP(B130,'①掲示&amp;名簿'!_xlnm.Print_Area,4,0))</f>
        <v/>
      </c>
      <c r="H130" s="75" t="str">
        <f>IF(B130="","",VLOOKUP(B130,'①掲示&amp;名簿'!_xlnm.Print_Area,2,0))</f>
        <v/>
      </c>
      <c r="I130" s="75">
        <v>129</v>
      </c>
      <c r="J130" s="66">
        <f t="shared" si="3"/>
        <v>1</v>
      </c>
      <c r="K130" s="66" t="str">
        <f>IF(B130="","",VLOOKUP(B130,'①掲示&amp;名簿'!B:J,3,0))</f>
        <v/>
      </c>
    </row>
    <row r="131" spans="2:12">
      <c r="B131" s="76"/>
      <c r="C131" s="71"/>
      <c r="D131" s="72"/>
      <c r="E131" s="72"/>
      <c r="F131" s="73" t="str">
        <f t="shared" si="4"/>
        <v/>
      </c>
      <c r="G131" s="74" t="str">
        <f>IF(B131="","",VLOOKUP(B131,'①掲示&amp;名簿'!_xlnm.Print_Area,4,0))</f>
        <v/>
      </c>
      <c r="H131" s="75" t="str">
        <f>IF(B131="","",VLOOKUP(B131,'①掲示&amp;名簿'!_xlnm.Print_Area,2,0))</f>
        <v/>
      </c>
      <c r="I131" s="75">
        <v>130</v>
      </c>
      <c r="J131" s="66">
        <f t="shared" ref="J131:J194" si="5">SUMPRODUCT(($H$2:$H$377=H131)*($F$2:$F$377&lt;F131))+1</f>
        <v>1</v>
      </c>
      <c r="K131" s="66" t="str">
        <f>IF(B131="","",VLOOKUP(B131,'①掲示&amp;名簿'!B:J,3,0))</f>
        <v/>
      </c>
    </row>
    <row r="132" spans="2:12">
      <c r="B132" s="76"/>
      <c r="C132" s="71"/>
      <c r="D132" s="72"/>
      <c r="E132" s="72"/>
      <c r="F132" s="73" t="str">
        <f t="shared" si="4"/>
        <v/>
      </c>
      <c r="G132" s="74" t="str">
        <f>IF(B132="","",VLOOKUP(B132,'①掲示&amp;名簿'!_xlnm.Print_Area,4,0))</f>
        <v/>
      </c>
      <c r="H132" s="75" t="str">
        <f>IF(B132="","",VLOOKUP(B132,'①掲示&amp;名簿'!_xlnm.Print_Area,2,0))</f>
        <v/>
      </c>
      <c r="I132" s="75">
        <v>131</v>
      </c>
      <c r="J132" s="66">
        <f t="shared" si="5"/>
        <v>1</v>
      </c>
      <c r="K132" s="66" t="str">
        <f>IF(B132="","",VLOOKUP(B132,'①掲示&amp;名簿'!B:J,3,0))</f>
        <v/>
      </c>
    </row>
    <row r="133" spans="2:12">
      <c r="B133" s="76"/>
      <c r="C133" s="71"/>
      <c r="D133" s="72"/>
      <c r="E133" s="72"/>
      <c r="F133" s="73" t="str">
        <f t="shared" si="4"/>
        <v/>
      </c>
      <c r="G133" s="74" t="str">
        <f>IF(B133="","",VLOOKUP(B133,'①掲示&amp;名簿'!_xlnm.Print_Area,4,0))</f>
        <v/>
      </c>
      <c r="H133" s="75" t="str">
        <f>IF(B133="","",VLOOKUP(B133,'①掲示&amp;名簿'!_xlnm.Print_Area,2,0))</f>
        <v/>
      </c>
      <c r="I133" s="75">
        <v>132</v>
      </c>
      <c r="J133" s="66">
        <f t="shared" si="5"/>
        <v>1</v>
      </c>
      <c r="K133" s="66" t="str">
        <f>IF(B133="","",VLOOKUP(B133,'①掲示&amp;名簿'!B:J,3,0))</f>
        <v/>
      </c>
    </row>
    <row r="134" spans="2:12">
      <c r="B134" s="76"/>
      <c r="C134" s="71"/>
      <c r="D134" s="72"/>
      <c r="E134" s="72"/>
      <c r="F134" s="73" t="str">
        <f t="shared" si="4"/>
        <v/>
      </c>
      <c r="G134" s="74" t="str">
        <f>IF(B134="","",VLOOKUP(B134,'①掲示&amp;名簿'!_xlnm.Print_Area,4,0))</f>
        <v/>
      </c>
      <c r="H134" s="75" t="str">
        <f>IF(B134="","",VLOOKUP(B134,'①掲示&amp;名簿'!_xlnm.Print_Area,2,0))</f>
        <v/>
      </c>
      <c r="I134" s="75">
        <v>133</v>
      </c>
      <c r="J134" s="66">
        <f t="shared" si="5"/>
        <v>1</v>
      </c>
      <c r="K134" s="66" t="str">
        <f>IF(B134="","",VLOOKUP(B134,'①掲示&amp;名簿'!B:J,3,0))</f>
        <v/>
      </c>
    </row>
    <row r="135" spans="2:12">
      <c r="B135" s="76"/>
      <c r="C135" s="71"/>
      <c r="D135" s="72"/>
      <c r="E135" s="72"/>
      <c r="F135" s="73" t="str">
        <f t="shared" si="4"/>
        <v/>
      </c>
      <c r="G135" s="74" t="str">
        <f>IF(B135="","",VLOOKUP(B135,'①掲示&amp;名簿'!_xlnm.Print_Area,4,0))</f>
        <v/>
      </c>
      <c r="H135" s="75" t="str">
        <f>IF(B135="","",VLOOKUP(B135,'①掲示&amp;名簿'!_xlnm.Print_Area,2,0))</f>
        <v/>
      </c>
      <c r="I135" s="75">
        <v>134</v>
      </c>
      <c r="J135" s="66">
        <f t="shared" si="5"/>
        <v>1</v>
      </c>
      <c r="K135" s="66" t="str">
        <f>IF(B135="","",VLOOKUP(B135,'①掲示&amp;名簿'!B:J,3,0))</f>
        <v/>
      </c>
    </row>
    <row r="136" spans="2:12">
      <c r="B136" s="76"/>
      <c r="C136" s="71"/>
      <c r="D136" s="72"/>
      <c r="E136" s="72"/>
      <c r="F136" s="73" t="str">
        <f t="shared" si="4"/>
        <v/>
      </c>
      <c r="G136" s="74" t="str">
        <f>IF(B136="","",VLOOKUP(B136,'①掲示&amp;名簿'!_xlnm.Print_Area,4,0))</f>
        <v/>
      </c>
      <c r="H136" s="75" t="str">
        <f>IF(B136="","",VLOOKUP(B136,'①掲示&amp;名簿'!_xlnm.Print_Area,2,0))</f>
        <v/>
      </c>
      <c r="I136" s="75">
        <v>135</v>
      </c>
      <c r="J136" s="66">
        <f t="shared" si="5"/>
        <v>1</v>
      </c>
      <c r="K136" s="66" t="str">
        <f>IF(B136="","",VLOOKUP(B136,'①掲示&amp;名簿'!B:J,3,0))</f>
        <v/>
      </c>
    </row>
    <row r="137" spans="2:12">
      <c r="B137" s="76"/>
      <c r="C137" s="71"/>
      <c r="D137" s="72"/>
      <c r="E137" s="72"/>
      <c r="F137" s="73" t="str">
        <f t="shared" si="4"/>
        <v/>
      </c>
      <c r="G137" s="74" t="str">
        <f>IF(B137="","",VLOOKUP(B137,'①掲示&amp;名簿'!_xlnm.Print_Area,4,0))</f>
        <v/>
      </c>
      <c r="H137" s="75" t="str">
        <f>IF(B137="","",VLOOKUP(B137,'①掲示&amp;名簿'!_xlnm.Print_Area,2,0))</f>
        <v/>
      </c>
      <c r="I137" s="75">
        <v>136</v>
      </c>
      <c r="J137" s="66">
        <f t="shared" si="5"/>
        <v>1</v>
      </c>
      <c r="K137" s="66" t="str">
        <f>IF(B137="","",VLOOKUP(B137,'①掲示&amp;名簿'!B:J,3,0))</f>
        <v/>
      </c>
    </row>
    <row r="138" spans="2:12">
      <c r="B138" s="76"/>
      <c r="C138" s="71"/>
      <c r="D138" s="72"/>
      <c r="E138" s="72"/>
      <c r="F138" s="73" t="str">
        <f t="shared" si="4"/>
        <v/>
      </c>
      <c r="G138" s="74" t="str">
        <f>IF(B138="","",VLOOKUP(B138,'①掲示&amp;名簿'!_xlnm.Print_Area,4,0))</f>
        <v/>
      </c>
      <c r="H138" s="75" t="str">
        <f>IF(B138="","",VLOOKUP(B138,'①掲示&amp;名簿'!_xlnm.Print_Area,2,0))</f>
        <v/>
      </c>
      <c r="I138" s="75">
        <v>137</v>
      </c>
      <c r="J138" s="66">
        <f t="shared" si="5"/>
        <v>1</v>
      </c>
      <c r="K138" s="66" t="str">
        <f>IF(B138="","",VLOOKUP(B138,'①掲示&amp;名簿'!B:J,3,0))</f>
        <v/>
      </c>
    </row>
    <row r="139" spans="2:12">
      <c r="B139" s="76"/>
      <c r="C139" s="71"/>
      <c r="D139" s="72"/>
      <c r="E139" s="72"/>
      <c r="F139" s="73" t="str">
        <f t="shared" si="4"/>
        <v/>
      </c>
      <c r="G139" s="74" t="str">
        <f>IF(B139="","",VLOOKUP(B139,'①掲示&amp;名簿'!_xlnm.Print_Area,4,0))</f>
        <v/>
      </c>
      <c r="H139" s="75" t="str">
        <f>IF(B139="","",VLOOKUP(B139,'①掲示&amp;名簿'!_xlnm.Print_Area,2,0))</f>
        <v/>
      </c>
      <c r="I139" s="75">
        <v>138</v>
      </c>
      <c r="J139" s="66">
        <f t="shared" si="5"/>
        <v>1</v>
      </c>
      <c r="K139" s="66" t="str">
        <f>IF(B139="","",VLOOKUP(B139,'①掲示&amp;名簿'!B:J,3,0))</f>
        <v/>
      </c>
    </row>
    <row r="140" spans="2:12">
      <c r="B140" s="76"/>
      <c r="C140" s="71"/>
      <c r="D140" s="72"/>
      <c r="E140" s="72"/>
      <c r="F140" s="73" t="str">
        <f t="shared" si="4"/>
        <v/>
      </c>
      <c r="G140" s="74" t="str">
        <f>IF(B140="","",VLOOKUP(B140,'①掲示&amp;名簿'!_xlnm.Print_Area,4,0))</f>
        <v/>
      </c>
      <c r="H140" s="75" t="str">
        <f>IF(B140="","",VLOOKUP(B140,'①掲示&amp;名簿'!_xlnm.Print_Area,2,0))</f>
        <v/>
      </c>
      <c r="I140" s="75">
        <v>139</v>
      </c>
      <c r="J140" s="66">
        <f t="shared" si="5"/>
        <v>1</v>
      </c>
      <c r="K140" s="66" t="str">
        <f>IF(B140="","",VLOOKUP(B140,'①掲示&amp;名簿'!B:J,3,0))</f>
        <v/>
      </c>
    </row>
    <row r="141" spans="2:12">
      <c r="B141" s="76"/>
      <c r="C141" s="71"/>
      <c r="D141" s="72"/>
      <c r="E141" s="72"/>
      <c r="F141" s="73" t="str">
        <f t="shared" si="4"/>
        <v/>
      </c>
      <c r="G141" s="74" t="str">
        <f>IF(B141="","",VLOOKUP(B141,'①掲示&amp;名簿'!_xlnm.Print_Area,4,0))</f>
        <v/>
      </c>
      <c r="H141" s="75" t="str">
        <f>IF(B141="","",VLOOKUP(B141,'①掲示&amp;名簿'!_xlnm.Print_Area,2,0))</f>
        <v/>
      </c>
      <c r="I141" s="75">
        <v>140</v>
      </c>
      <c r="J141" s="66">
        <f t="shared" si="5"/>
        <v>1</v>
      </c>
      <c r="K141" s="66" t="str">
        <f>IF(B141="","",VLOOKUP(B141,'①掲示&amp;名簿'!B:J,3,0))</f>
        <v/>
      </c>
    </row>
    <row r="142" spans="2:12">
      <c r="B142" s="76"/>
      <c r="C142" s="71"/>
      <c r="D142" s="72"/>
      <c r="E142" s="72"/>
      <c r="F142" s="73" t="str">
        <f t="shared" si="4"/>
        <v/>
      </c>
      <c r="G142" s="74" t="str">
        <f>IF(B142="","",VLOOKUP(B142,'①掲示&amp;名簿'!_xlnm.Print_Area,4,0))</f>
        <v/>
      </c>
      <c r="H142" s="75" t="str">
        <f>IF(B142="","",VLOOKUP(B142,'①掲示&amp;名簿'!_xlnm.Print_Area,2,0))</f>
        <v/>
      </c>
      <c r="I142" s="75">
        <v>141</v>
      </c>
      <c r="J142" s="66">
        <f t="shared" si="5"/>
        <v>1</v>
      </c>
      <c r="K142" s="66" t="str">
        <f>IF(B142="","",VLOOKUP(B142,'①掲示&amp;名簿'!B:J,3,0))</f>
        <v/>
      </c>
    </row>
    <row r="143" spans="2:12">
      <c r="B143" s="76"/>
      <c r="C143" s="71"/>
      <c r="D143" s="72"/>
      <c r="E143" s="72"/>
      <c r="F143" s="73" t="str">
        <f t="shared" si="4"/>
        <v/>
      </c>
      <c r="G143" s="74" t="str">
        <f>IF(B143="","",VLOOKUP(B143,'①掲示&amp;名簿'!_xlnm.Print_Area,4,0))</f>
        <v/>
      </c>
      <c r="H143" s="75" t="str">
        <f>IF(B143="","",VLOOKUP(B143,'①掲示&amp;名簿'!_xlnm.Print_Area,2,0))</f>
        <v/>
      </c>
      <c r="I143" s="75">
        <v>142</v>
      </c>
      <c r="J143" s="66">
        <f t="shared" si="5"/>
        <v>1</v>
      </c>
      <c r="K143" s="66" t="str">
        <f>IF(B143="","",VLOOKUP(B143,'①掲示&amp;名簿'!B:J,3,0))</f>
        <v/>
      </c>
    </row>
    <row r="144" spans="2:12">
      <c r="B144" s="76"/>
      <c r="C144" s="71"/>
      <c r="D144" s="72"/>
      <c r="E144" s="72"/>
      <c r="F144" s="73" t="str">
        <f t="shared" si="4"/>
        <v/>
      </c>
      <c r="G144" s="74" t="str">
        <f>IF(B144="","",VLOOKUP(B144,'①掲示&amp;名簿'!_xlnm.Print_Area,4,0))</f>
        <v/>
      </c>
      <c r="H144" s="75" t="str">
        <f>IF(B144="","",VLOOKUP(B144,'①掲示&amp;名簿'!_xlnm.Print_Area,2,0))</f>
        <v/>
      </c>
      <c r="I144" s="75">
        <v>143</v>
      </c>
      <c r="J144" s="66">
        <f t="shared" si="5"/>
        <v>1</v>
      </c>
      <c r="K144" s="66" t="str">
        <f>IF(B144="","",VLOOKUP(B144,'①掲示&amp;名簿'!B:J,3,0))</f>
        <v/>
      </c>
    </row>
    <row r="145" spans="2:11">
      <c r="B145" s="76"/>
      <c r="C145" s="71"/>
      <c r="D145" s="72"/>
      <c r="E145" s="72"/>
      <c r="F145" s="73" t="str">
        <f t="shared" si="4"/>
        <v/>
      </c>
      <c r="G145" s="74" t="str">
        <f>IF(B145="","",VLOOKUP(B145,'①掲示&amp;名簿'!_xlnm.Print_Area,4,0))</f>
        <v/>
      </c>
      <c r="H145" s="75" t="str">
        <f>IF(B145="","",VLOOKUP(B145,'①掲示&amp;名簿'!_xlnm.Print_Area,2,0))</f>
        <v/>
      </c>
      <c r="I145" s="75">
        <v>144</v>
      </c>
      <c r="J145" s="66">
        <f t="shared" si="5"/>
        <v>1</v>
      </c>
      <c r="K145" s="66" t="str">
        <f>IF(B145="","",VLOOKUP(B145,'①掲示&amp;名簿'!B:J,3,0))</f>
        <v/>
      </c>
    </row>
    <row r="146" spans="2:11">
      <c r="B146" s="76"/>
      <c r="C146" s="71"/>
      <c r="D146" s="72"/>
      <c r="E146" s="72"/>
      <c r="F146" s="73" t="str">
        <f t="shared" si="4"/>
        <v/>
      </c>
      <c r="G146" s="74" t="str">
        <f>IF(B146="","",VLOOKUP(B146,'①掲示&amp;名簿'!_xlnm.Print_Area,4,0))</f>
        <v/>
      </c>
      <c r="H146" s="75" t="str">
        <f>IF(B146="","",VLOOKUP(B146,'①掲示&amp;名簿'!_xlnm.Print_Area,2,0))</f>
        <v/>
      </c>
      <c r="I146" s="75">
        <v>145</v>
      </c>
      <c r="J146" s="66">
        <f t="shared" si="5"/>
        <v>1</v>
      </c>
      <c r="K146" s="66" t="str">
        <f>IF(B146="","",VLOOKUP(B146,'①掲示&amp;名簿'!B:J,3,0))</f>
        <v/>
      </c>
    </row>
    <row r="147" spans="2:11">
      <c r="B147" s="76"/>
      <c r="C147" s="71"/>
      <c r="D147" s="72"/>
      <c r="E147" s="72"/>
      <c r="F147" s="73" t="str">
        <f t="shared" si="4"/>
        <v/>
      </c>
      <c r="G147" s="74" t="str">
        <f>IF(B147="","",VLOOKUP(B147,'①掲示&amp;名簿'!_xlnm.Print_Area,4,0))</f>
        <v/>
      </c>
      <c r="H147" s="75" t="str">
        <f>IF(B147="","",VLOOKUP(B147,'①掲示&amp;名簿'!_xlnm.Print_Area,2,0))</f>
        <v/>
      </c>
      <c r="I147" s="75">
        <v>146</v>
      </c>
      <c r="J147" s="66">
        <f t="shared" si="5"/>
        <v>1</v>
      </c>
      <c r="K147" s="66" t="str">
        <f>IF(B147="","",VLOOKUP(B147,'①掲示&amp;名簿'!B:J,3,0))</f>
        <v/>
      </c>
    </row>
    <row r="148" spans="2:11">
      <c r="B148" s="76"/>
      <c r="C148" s="71"/>
      <c r="D148" s="72"/>
      <c r="E148" s="72"/>
      <c r="F148" s="73" t="str">
        <f t="shared" si="4"/>
        <v/>
      </c>
      <c r="G148" s="74" t="str">
        <f>IF(B148="","",VLOOKUP(B148,'①掲示&amp;名簿'!_xlnm.Print_Area,4,0))</f>
        <v/>
      </c>
      <c r="H148" s="75" t="str">
        <f>IF(B148="","",VLOOKUP(B148,'①掲示&amp;名簿'!_xlnm.Print_Area,2,0))</f>
        <v/>
      </c>
      <c r="I148" s="75">
        <v>147</v>
      </c>
      <c r="J148" s="66">
        <f t="shared" si="5"/>
        <v>1</v>
      </c>
      <c r="K148" s="66" t="str">
        <f>IF(B148="","",VLOOKUP(B148,'①掲示&amp;名簿'!B:J,3,0))</f>
        <v/>
      </c>
    </row>
    <row r="149" spans="2:11">
      <c r="B149" s="76"/>
      <c r="C149" s="71"/>
      <c r="D149" s="72"/>
      <c r="E149" s="72"/>
      <c r="F149" s="73" t="str">
        <f t="shared" si="4"/>
        <v/>
      </c>
      <c r="G149" s="74" t="str">
        <f>IF(B149="","",VLOOKUP(B149,'①掲示&amp;名簿'!_xlnm.Print_Area,4,0))</f>
        <v/>
      </c>
      <c r="H149" s="75" t="str">
        <f>IF(B149="","",VLOOKUP(B149,'①掲示&amp;名簿'!_xlnm.Print_Area,2,0))</f>
        <v/>
      </c>
      <c r="I149" s="75">
        <v>148</v>
      </c>
      <c r="J149" s="66">
        <f t="shared" si="5"/>
        <v>1</v>
      </c>
      <c r="K149" s="66" t="str">
        <f>IF(B149="","",VLOOKUP(B149,'①掲示&amp;名簿'!B:J,3,0))</f>
        <v/>
      </c>
    </row>
    <row r="150" spans="2:11">
      <c r="B150" s="76"/>
      <c r="C150" s="71"/>
      <c r="D150" s="72"/>
      <c r="E150" s="72"/>
      <c r="F150" s="73" t="str">
        <f t="shared" ref="F150:F167" si="6">IF(TIME(C150,D150,E150)=0,"",TIME(C150,D150,E150))</f>
        <v/>
      </c>
      <c r="G150" s="74" t="str">
        <f>IF(B150="","",VLOOKUP(B150,'①掲示&amp;名簿'!_xlnm.Print_Area,4,0))</f>
        <v/>
      </c>
      <c r="H150" s="75" t="str">
        <f>IF(B150="","",VLOOKUP(B150,'①掲示&amp;名簿'!_xlnm.Print_Area,2,0))</f>
        <v/>
      </c>
      <c r="I150" s="75">
        <v>149</v>
      </c>
      <c r="J150" s="66">
        <f t="shared" si="5"/>
        <v>1</v>
      </c>
      <c r="K150" s="66" t="str">
        <f>IF(B150="","",VLOOKUP(B150,'①掲示&amp;名簿'!B:J,3,0))</f>
        <v/>
      </c>
    </row>
    <row r="151" spans="2:11">
      <c r="B151" s="76"/>
      <c r="C151" s="71"/>
      <c r="D151" s="72"/>
      <c r="E151" s="72"/>
      <c r="F151" s="73" t="str">
        <f t="shared" si="6"/>
        <v/>
      </c>
      <c r="G151" s="74" t="str">
        <f>IF(B151="","",VLOOKUP(B151,'①掲示&amp;名簿'!_xlnm.Print_Area,4,0))</f>
        <v/>
      </c>
      <c r="H151" s="75" t="str">
        <f>IF(B151="","",VLOOKUP(B151,'①掲示&amp;名簿'!_xlnm.Print_Area,2,0))</f>
        <v/>
      </c>
      <c r="I151" s="75">
        <v>150</v>
      </c>
      <c r="J151" s="66">
        <f t="shared" si="5"/>
        <v>1</v>
      </c>
      <c r="K151" s="66" t="str">
        <f>IF(B151="","",VLOOKUP(B151,'①掲示&amp;名簿'!B:J,3,0))</f>
        <v/>
      </c>
    </row>
    <row r="152" spans="2:11">
      <c r="B152" s="76"/>
      <c r="C152" s="71"/>
      <c r="D152" s="72"/>
      <c r="E152" s="72"/>
      <c r="F152" s="73" t="str">
        <f t="shared" si="6"/>
        <v/>
      </c>
      <c r="G152" s="74" t="str">
        <f>IF(B152="","",VLOOKUP(B152,'①掲示&amp;名簿'!_xlnm.Print_Area,4,0))</f>
        <v/>
      </c>
      <c r="H152" s="75" t="str">
        <f>IF(B152="","",VLOOKUP(B152,'①掲示&amp;名簿'!_xlnm.Print_Area,2,0))</f>
        <v/>
      </c>
      <c r="I152" s="75">
        <v>151</v>
      </c>
      <c r="J152" s="66">
        <f t="shared" si="5"/>
        <v>1</v>
      </c>
      <c r="K152" s="66" t="str">
        <f>IF(B152="","",VLOOKUP(B152,'①掲示&amp;名簿'!B:J,3,0))</f>
        <v/>
      </c>
    </row>
    <row r="153" spans="2:11">
      <c r="B153" s="76"/>
      <c r="C153" s="71"/>
      <c r="D153" s="72"/>
      <c r="E153" s="72"/>
      <c r="F153" s="73" t="str">
        <f t="shared" si="6"/>
        <v/>
      </c>
      <c r="G153" s="74" t="str">
        <f>IF(B153="","",VLOOKUP(B153,'①掲示&amp;名簿'!_xlnm.Print_Area,4,0))</f>
        <v/>
      </c>
      <c r="H153" s="75" t="str">
        <f>IF(B153="","",VLOOKUP(B153,'①掲示&amp;名簿'!_xlnm.Print_Area,2,0))</f>
        <v/>
      </c>
      <c r="I153" s="75">
        <v>152</v>
      </c>
      <c r="J153" s="66">
        <f t="shared" si="5"/>
        <v>1</v>
      </c>
      <c r="K153" s="66" t="str">
        <f>IF(B153="","",VLOOKUP(B153,'①掲示&amp;名簿'!B:J,3,0))</f>
        <v/>
      </c>
    </row>
    <row r="154" spans="2:11">
      <c r="B154" s="76"/>
      <c r="C154" s="71"/>
      <c r="D154" s="72"/>
      <c r="E154" s="72"/>
      <c r="F154" s="73" t="str">
        <f t="shared" si="6"/>
        <v/>
      </c>
      <c r="G154" s="74" t="str">
        <f>IF(B154="","",VLOOKUP(B154,'①掲示&amp;名簿'!_xlnm.Print_Area,4,0))</f>
        <v/>
      </c>
      <c r="H154" s="75" t="str">
        <f>IF(B154="","",VLOOKUP(B154,'①掲示&amp;名簿'!_xlnm.Print_Area,2,0))</f>
        <v/>
      </c>
      <c r="I154" s="75">
        <v>153</v>
      </c>
      <c r="J154" s="66">
        <f t="shared" si="5"/>
        <v>1</v>
      </c>
      <c r="K154" s="66" t="str">
        <f>IF(B154="","",VLOOKUP(B154,'①掲示&amp;名簿'!B:J,3,0))</f>
        <v/>
      </c>
    </row>
    <row r="155" spans="2:11">
      <c r="B155" s="76"/>
      <c r="C155" s="71"/>
      <c r="D155" s="72"/>
      <c r="E155" s="72"/>
      <c r="F155" s="73" t="str">
        <f t="shared" si="6"/>
        <v/>
      </c>
      <c r="G155" s="74" t="str">
        <f>IF(B155="","",VLOOKUP(B155,'①掲示&amp;名簿'!_xlnm.Print_Area,4,0))</f>
        <v/>
      </c>
      <c r="H155" s="75" t="str">
        <f>IF(B155="","",VLOOKUP(B155,'①掲示&amp;名簿'!_xlnm.Print_Area,2,0))</f>
        <v/>
      </c>
      <c r="I155" s="75">
        <v>154</v>
      </c>
      <c r="J155" s="66">
        <f t="shared" si="5"/>
        <v>1</v>
      </c>
      <c r="K155" s="66" t="str">
        <f>IF(B155="","",VLOOKUP(B155,'①掲示&amp;名簿'!B:J,3,0))</f>
        <v/>
      </c>
    </row>
    <row r="156" spans="2:11">
      <c r="B156" s="76"/>
      <c r="C156" s="71"/>
      <c r="D156" s="72"/>
      <c r="E156" s="72"/>
      <c r="F156" s="73" t="str">
        <f t="shared" si="6"/>
        <v/>
      </c>
      <c r="G156" s="74" t="str">
        <f>IF(B156="","",VLOOKUP(B156,'①掲示&amp;名簿'!_xlnm.Print_Area,4,0))</f>
        <v/>
      </c>
      <c r="H156" s="75" t="str">
        <f>IF(B156="","",VLOOKUP(B156,'①掲示&amp;名簿'!_xlnm.Print_Area,2,0))</f>
        <v/>
      </c>
      <c r="I156" s="75">
        <v>155</v>
      </c>
      <c r="J156" s="66">
        <f t="shared" si="5"/>
        <v>1</v>
      </c>
      <c r="K156" s="66" t="str">
        <f>IF(B156="","",VLOOKUP(B156,'①掲示&amp;名簿'!B:J,3,0))</f>
        <v/>
      </c>
    </row>
    <row r="157" spans="2:11">
      <c r="B157" s="76"/>
      <c r="C157" s="71"/>
      <c r="D157" s="72"/>
      <c r="E157" s="72"/>
      <c r="F157" s="73" t="str">
        <f t="shared" si="6"/>
        <v/>
      </c>
      <c r="G157" s="74" t="str">
        <f>IF(B157="","",VLOOKUP(B157,'①掲示&amp;名簿'!_xlnm.Print_Area,4,0))</f>
        <v/>
      </c>
      <c r="H157" s="75" t="str">
        <f>IF(B157="","",VLOOKUP(B157,'①掲示&amp;名簿'!_xlnm.Print_Area,2,0))</f>
        <v/>
      </c>
      <c r="I157" s="75">
        <v>156</v>
      </c>
      <c r="J157" s="66">
        <f t="shared" si="5"/>
        <v>1</v>
      </c>
      <c r="K157" s="66" t="str">
        <f>IF(B157="","",VLOOKUP(B157,'①掲示&amp;名簿'!B:J,3,0))</f>
        <v/>
      </c>
    </row>
    <row r="158" spans="2:11">
      <c r="B158" s="76"/>
      <c r="C158" s="71"/>
      <c r="D158" s="72"/>
      <c r="E158" s="72"/>
      <c r="F158" s="73" t="str">
        <f t="shared" si="6"/>
        <v/>
      </c>
      <c r="G158" s="74" t="str">
        <f>IF(B158="","",VLOOKUP(B158,'①掲示&amp;名簿'!_xlnm.Print_Area,4,0))</f>
        <v/>
      </c>
      <c r="H158" s="75" t="str">
        <f>IF(B158="","",VLOOKUP(B158,'①掲示&amp;名簿'!_xlnm.Print_Area,2,0))</f>
        <v/>
      </c>
      <c r="I158" s="75">
        <v>157</v>
      </c>
      <c r="J158" s="66">
        <f t="shared" si="5"/>
        <v>1</v>
      </c>
      <c r="K158" s="66" t="str">
        <f>IF(B158="","",VLOOKUP(B158,'①掲示&amp;名簿'!B:J,3,0))</f>
        <v/>
      </c>
    </row>
    <row r="159" spans="2:11">
      <c r="B159" s="76"/>
      <c r="C159" s="71"/>
      <c r="D159" s="72"/>
      <c r="E159" s="72"/>
      <c r="F159" s="73" t="str">
        <f t="shared" si="6"/>
        <v/>
      </c>
      <c r="G159" s="74" t="str">
        <f>IF(B159="","",VLOOKUP(B159,'①掲示&amp;名簿'!_xlnm.Print_Area,4,0))</f>
        <v/>
      </c>
      <c r="H159" s="75" t="str">
        <f>IF(B159="","",VLOOKUP(B159,'①掲示&amp;名簿'!_xlnm.Print_Area,2,0))</f>
        <v/>
      </c>
      <c r="I159" s="75">
        <v>158</v>
      </c>
      <c r="J159" s="66">
        <f t="shared" si="5"/>
        <v>1</v>
      </c>
      <c r="K159" s="66" t="str">
        <f>IF(B159="","",VLOOKUP(B159,'①掲示&amp;名簿'!B:J,3,0))</f>
        <v/>
      </c>
    </row>
    <row r="160" spans="2:11">
      <c r="B160" s="76"/>
      <c r="C160" s="71"/>
      <c r="D160" s="72"/>
      <c r="E160" s="72"/>
      <c r="F160" s="73" t="str">
        <f t="shared" si="6"/>
        <v/>
      </c>
      <c r="G160" s="74" t="str">
        <f>IF(B160="","",VLOOKUP(B160,'①掲示&amp;名簿'!_xlnm.Print_Area,4,0))</f>
        <v/>
      </c>
      <c r="H160" s="75" t="str">
        <f>IF(B160="","",VLOOKUP(B160,'①掲示&amp;名簿'!_xlnm.Print_Area,2,0))</f>
        <v/>
      </c>
      <c r="I160" s="75">
        <v>159</v>
      </c>
      <c r="J160" s="66">
        <f t="shared" si="5"/>
        <v>1</v>
      </c>
      <c r="K160" s="66" t="str">
        <f>IF(B160="","",VLOOKUP(B160,'①掲示&amp;名簿'!B:J,3,0))</f>
        <v/>
      </c>
    </row>
    <row r="161" spans="2:11">
      <c r="B161" s="76"/>
      <c r="C161" s="71"/>
      <c r="D161" s="72"/>
      <c r="E161" s="72"/>
      <c r="F161" s="73" t="str">
        <f t="shared" si="6"/>
        <v/>
      </c>
      <c r="G161" s="74" t="str">
        <f>IF(B161="","",VLOOKUP(B161,'①掲示&amp;名簿'!_xlnm.Print_Area,4,0))</f>
        <v/>
      </c>
      <c r="H161" s="75" t="str">
        <f>IF(B161="","",VLOOKUP(B161,'①掲示&amp;名簿'!_xlnm.Print_Area,2,0))</f>
        <v/>
      </c>
      <c r="I161" s="75">
        <v>160</v>
      </c>
      <c r="J161" s="66">
        <f t="shared" si="5"/>
        <v>1</v>
      </c>
      <c r="K161" s="66" t="str">
        <f>IF(B161="","",VLOOKUP(B161,'①掲示&amp;名簿'!B:J,3,0))</f>
        <v/>
      </c>
    </row>
    <row r="162" spans="2:11">
      <c r="B162" s="76"/>
      <c r="C162" s="71"/>
      <c r="D162" s="72"/>
      <c r="E162" s="72"/>
      <c r="F162" s="73" t="str">
        <f t="shared" si="6"/>
        <v/>
      </c>
      <c r="G162" s="74" t="str">
        <f>IF(B162="","",VLOOKUP(B162,'①掲示&amp;名簿'!_xlnm.Print_Area,4,0))</f>
        <v/>
      </c>
      <c r="H162" s="75" t="str">
        <f>IF(B162="","",VLOOKUP(B162,'①掲示&amp;名簿'!_xlnm.Print_Area,2,0))</f>
        <v/>
      </c>
      <c r="I162" s="75">
        <v>161</v>
      </c>
      <c r="J162" s="66">
        <f t="shared" si="5"/>
        <v>1</v>
      </c>
      <c r="K162" s="66" t="str">
        <f>IF(B162="","",VLOOKUP(B162,'①掲示&amp;名簿'!B:J,3,0))</f>
        <v/>
      </c>
    </row>
    <row r="163" spans="2:11">
      <c r="B163" s="76"/>
      <c r="C163" s="71"/>
      <c r="D163" s="72"/>
      <c r="E163" s="72"/>
      <c r="F163" s="73" t="str">
        <f t="shared" si="6"/>
        <v/>
      </c>
      <c r="G163" s="74" t="str">
        <f>IF(B163="","",VLOOKUP(B163,'①掲示&amp;名簿'!_xlnm.Print_Area,4,0))</f>
        <v/>
      </c>
      <c r="H163" s="75" t="str">
        <f>IF(B163="","",VLOOKUP(B163,'①掲示&amp;名簿'!_xlnm.Print_Area,2,0))</f>
        <v/>
      </c>
      <c r="I163" s="75">
        <v>162</v>
      </c>
      <c r="J163" s="66">
        <f t="shared" si="5"/>
        <v>1</v>
      </c>
      <c r="K163" s="66" t="str">
        <f>IF(B163="","",VLOOKUP(B163,'①掲示&amp;名簿'!B:J,3,0))</f>
        <v/>
      </c>
    </row>
    <row r="164" spans="2:11">
      <c r="B164" s="76"/>
      <c r="C164" s="71"/>
      <c r="D164" s="72"/>
      <c r="E164" s="72"/>
      <c r="F164" s="73" t="str">
        <f t="shared" si="6"/>
        <v/>
      </c>
      <c r="G164" s="74" t="str">
        <f>IF(B164="","",VLOOKUP(B164,'①掲示&amp;名簿'!_xlnm.Print_Area,4,0))</f>
        <v/>
      </c>
      <c r="H164" s="75" t="str">
        <f>IF(B164="","",VLOOKUP(B164,'①掲示&amp;名簿'!_xlnm.Print_Area,2,0))</f>
        <v/>
      </c>
      <c r="I164" s="75">
        <v>163</v>
      </c>
      <c r="J164" s="66">
        <f t="shared" si="5"/>
        <v>1</v>
      </c>
      <c r="K164" s="66" t="str">
        <f>IF(B164="","",VLOOKUP(B164,'①掲示&amp;名簿'!B:J,3,0))</f>
        <v/>
      </c>
    </row>
    <row r="165" spans="2:11">
      <c r="B165" s="76"/>
      <c r="C165" s="71"/>
      <c r="D165" s="72"/>
      <c r="E165" s="72"/>
      <c r="F165" s="73" t="str">
        <f t="shared" si="6"/>
        <v/>
      </c>
      <c r="G165" s="74" t="str">
        <f>IF(B165="","",VLOOKUP(B165,'①掲示&amp;名簿'!_xlnm.Print_Area,4,0))</f>
        <v/>
      </c>
      <c r="H165" s="75" t="str">
        <f>IF(B165="","",VLOOKUP(B165,'①掲示&amp;名簿'!_xlnm.Print_Area,2,0))</f>
        <v/>
      </c>
      <c r="I165" s="75">
        <v>164</v>
      </c>
      <c r="J165" s="66">
        <f t="shared" si="5"/>
        <v>1</v>
      </c>
      <c r="K165" s="66" t="str">
        <f>IF(B165="","",VLOOKUP(B165,'①掲示&amp;名簿'!B:J,3,0))</f>
        <v/>
      </c>
    </row>
    <row r="166" spans="2:11">
      <c r="B166" s="76"/>
      <c r="C166" s="71"/>
      <c r="D166" s="72"/>
      <c r="E166" s="72"/>
      <c r="F166" s="73" t="str">
        <f t="shared" si="6"/>
        <v/>
      </c>
      <c r="G166" s="74" t="str">
        <f>IF(B166="","",VLOOKUP(B166,'①掲示&amp;名簿'!_xlnm.Print_Area,4,0))</f>
        <v/>
      </c>
      <c r="H166" s="75" t="str">
        <f>IF(B166="","",VLOOKUP(B166,'①掲示&amp;名簿'!_xlnm.Print_Area,2,0))</f>
        <v/>
      </c>
      <c r="I166" s="75">
        <v>165</v>
      </c>
      <c r="J166" s="66">
        <f t="shared" si="5"/>
        <v>1</v>
      </c>
      <c r="K166" s="66" t="str">
        <f>IF(B166="","",VLOOKUP(B166,'①掲示&amp;名簿'!B:J,3,0))</f>
        <v/>
      </c>
    </row>
    <row r="167" spans="2:11">
      <c r="B167" s="76"/>
      <c r="C167" s="71"/>
      <c r="D167" s="72"/>
      <c r="E167" s="72"/>
      <c r="F167" s="73" t="str">
        <f t="shared" si="6"/>
        <v/>
      </c>
      <c r="G167" s="74" t="str">
        <f>IF(B167="","",VLOOKUP(B167,'①掲示&amp;名簿'!_xlnm.Print_Area,4,0))</f>
        <v/>
      </c>
      <c r="H167" s="75" t="str">
        <f>IF(B167="","",VLOOKUP(B167,'①掲示&amp;名簿'!_xlnm.Print_Area,2,0))</f>
        <v/>
      </c>
      <c r="I167" s="75">
        <v>166</v>
      </c>
      <c r="J167" s="66">
        <f t="shared" si="5"/>
        <v>1</v>
      </c>
      <c r="K167" s="66" t="str">
        <f>IF(B167="","",VLOOKUP(B167,'①掲示&amp;名簿'!B:J,3,0))</f>
        <v/>
      </c>
    </row>
    <row r="168" spans="2:11">
      <c r="B168" s="76"/>
      <c r="C168" s="71"/>
      <c r="D168" s="72"/>
      <c r="E168" s="72"/>
      <c r="F168" s="73" t="str">
        <f t="shared" ref="F168:F231" si="7">IF(TIME(C168,D168,E168)=0,"",TIME(C168,D168,E168))</f>
        <v/>
      </c>
      <c r="G168" s="74" t="str">
        <f>IF(B168="","",VLOOKUP(B168,'①掲示&amp;名簿'!_xlnm.Print_Area,4,0))</f>
        <v/>
      </c>
      <c r="H168" s="75" t="str">
        <f>IF(B168="","",VLOOKUP(B168,'①掲示&amp;名簿'!_xlnm.Print_Area,2,0))</f>
        <v/>
      </c>
      <c r="I168" s="75">
        <v>167</v>
      </c>
      <c r="J168" s="66">
        <f t="shared" si="5"/>
        <v>1</v>
      </c>
      <c r="K168" s="66" t="str">
        <f>IF(B168="","",VLOOKUP(B168,'①掲示&amp;名簿'!B:J,3,0))</f>
        <v/>
      </c>
    </row>
    <row r="169" spans="2:11">
      <c r="B169" s="76"/>
      <c r="C169" s="71"/>
      <c r="D169" s="72"/>
      <c r="E169" s="72"/>
      <c r="F169" s="73" t="str">
        <f t="shared" si="7"/>
        <v/>
      </c>
      <c r="G169" s="74" t="str">
        <f>IF(B169="","",VLOOKUP(B169,'①掲示&amp;名簿'!_xlnm.Print_Area,4,0))</f>
        <v/>
      </c>
      <c r="H169" s="75" t="str">
        <f>IF(B169="","",VLOOKUP(B169,'①掲示&amp;名簿'!_xlnm.Print_Area,2,0))</f>
        <v/>
      </c>
      <c r="I169" s="75">
        <v>168</v>
      </c>
      <c r="J169" s="66">
        <f t="shared" si="5"/>
        <v>1</v>
      </c>
      <c r="K169" s="66" t="str">
        <f>IF(B169="","",VLOOKUP(B169,'①掲示&amp;名簿'!B:J,3,0))</f>
        <v/>
      </c>
    </row>
    <row r="170" spans="2:11">
      <c r="B170" s="76"/>
      <c r="C170" s="71"/>
      <c r="D170" s="72"/>
      <c r="E170" s="72"/>
      <c r="F170" s="73" t="str">
        <f t="shared" si="7"/>
        <v/>
      </c>
      <c r="G170" s="74" t="str">
        <f>IF(B170="","",VLOOKUP(B170,'①掲示&amp;名簿'!_xlnm.Print_Area,4,0))</f>
        <v/>
      </c>
      <c r="H170" s="75" t="str">
        <f>IF(B170="","",VLOOKUP(B170,'①掲示&amp;名簿'!_xlnm.Print_Area,2,0))</f>
        <v/>
      </c>
      <c r="I170" s="75">
        <v>169</v>
      </c>
      <c r="J170" s="66">
        <f t="shared" si="5"/>
        <v>1</v>
      </c>
      <c r="K170" s="66" t="str">
        <f>IF(B170="","",VLOOKUP(B170,'①掲示&amp;名簿'!B:J,3,0))</f>
        <v/>
      </c>
    </row>
    <row r="171" spans="2:11">
      <c r="B171" s="76"/>
      <c r="C171" s="71"/>
      <c r="D171" s="72"/>
      <c r="E171" s="72"/>
      <c r="F171" s="73" t="str">
        <f t="shared" si="7"/>
        <v/>
      </c>
      <c r="G171" s="74" t="str">
        <f>IF(B171="","",VLOOKUP(B171,'①掲示&amp;名簿'!_xlnm.Print_Area,4,0))</f>
        <v/>
      </c>
      <c r="H171" s="75" t="str">
        <f>IF(B171="","",VLOOKUP(B171,'①掲示&amp;名簿'!_xlnm.Print_Area,2,0))</f>
        <v/>
      </c>
      <c r="I171" s="75">
        <v>170</v>
      </c>
      <c r="J171" s="66">
        <f t="shared" si="5"/>
        <v>1</v>
      </c>
      <c r="K171" s="66" t="str">
        <f>IF(B171="","",VLOOKUP(B171,'①掲示&amp;名簿'!B:J,3,0))</f>
        <v/>
      </c>
    </row>
    <row r="172" spans="2:11">
      <c r="B172" s="76"/>
      <c r="C172" s="71"/>
      <c r="D172" s="72"/>
      <c r="E172" s="72"/>
      <c r="F172" s="73" t="str">
        <f t="shared" si="7"/>
        <v/>
      </c>
      <c r="G172" s="74" t="str">
        <f>IF(B172="","",VLOOKUP(B172,'①掲示&amp;名簿'!_xlnm.Print_Area,4,0))</f>
        <v/>
      </c>
      <c r="H172" s="75" t="str">
        <f>IF(B172="","",VLOOKUP(B172,'①掲示&amp;名簿'!_xlnm.Print_Area,2,0))</f>
        <v/>
      </c>
      <c r="I172" s="75">
        <v>171</v>
      </c>
      <c r="J172" s="66">
        <f t="shared" si="5"/>
        <v>1</v>
      </c>
      <c r="K172" s="66" t="str">
        <f>IF(B172="","",VLOOKUP(B172,'①掲示&amp;名簿'!B:J,3,0))</f>
        <v/>
      </c>
    </row>
    <row r="173" spans="2:11">
      <c r="B173" s="76"/>
      <c r="C173" s="71"/>
      <c r="D173" s="72"/>
      <c r="E173" s="72"/>
      <c r="F173" s="73" t="str">
        <f t="shared" si="7"/>
        <v/>
      </c>
      <c r="G173" s="74" t="str">
        <f>IF(B173="","",VLOOKUP(B173,'①掲示&amp;名簿'!_xlnm.Print_Area,4,0))</f>
        <v/>
      </c>
      <c r="H173" s="75" t="str">
        <f>IF(B173="","",VLOOKUP(B173,'①掲示&amp;名簿'!_xlnm.Print_Area,2,0))</f>
        <v/>
      </c>
      <c r="I173" s="75">
        <v>172</v>
      </c>
      <c r="J173" s="66">
        <f t="shared" si="5"/>
        <v>1</v>
      </c>
      <c r="K173" s="66" t="str">
        <f>IF(B173="","",VLOOKUP(B173,'①掲示&amp;名簿'!B:J,3,0))</f>
        <v/>
      </c>
    </row>
    <row r="174" spans="2:11">
      <c r="B174" s="76"/>
      <c r="C174" s="71"/>
      <c r="D174" s="72"/>
      <c r="E174" s="72"/>
      <c r="F174" s="73" t="str">
        <f t="shared" si="7"/>
        <v/>
      </c>
      <c r="G174" s="74" t="str">
        <f>IF(B174="","",VLOOKUP(B174,'①掲示&amp;名簿'!_xlnm.Print_Area,4,0))</f>
        <v/>
      </c>
      <c r="H174" s="75" t="str">
        <f>IF(B174="","",VLOOKUP(B174,'①掲示&amp;名簿'!_xlnm.Print_Area,2,0))</f>
        <v/>
      </c>
      <c r="I174" s="75">
        <v>173</v>
      </c>
      <c r="J174" s="66">
        <f t="shared" si="5"/>
        <v>1</v>
      </c>
      <c r="K174" s="66" t="str">
        <f>IF(B174="","",VLOOKUP(B174,'①掲示&amp;名簿'!B:J,3,0))</f>
        <v/>
      </c>
    </row>
    <row r="175" spans="2:11">
      <c r="B175" s="76"/>
      <c r="C175" s="71"/>
      <c r="D175" s="72"/>
      <c r="E175" s="72"/>
      <c r="F175" s="73" t="str">
        <f t="shared" si="7"/>
        <v/>
      </c>
      <c r="G175" s="74" t="str">
        <f>IF(B175="","",VLOOKUP(B175,'①掲示&amp;名簿'!_xlnm.Print_Area,4,0))</f>
        <v/>
      </c>
      <c r="H175" s="75" t="str">
        <f>IF(B175="","",VLOOKUP(B175,'①掲示&amp;名簿'!_xlnm.Print_Area,2,0))</f>
        <v/>
      </c>
      <c r="I175" s="75">
        <v>174</v>
      </c>
      <c r="J175" s="66">
        <f t="shared" si="5"/>
        <v>1</v>
      </c>
      <c r="K175" s="66" t="str">
        <f>IF(B175="","",VLOOKUP(B175,'①掲示&amp;名簿'!B:J,3,0))</f>
        <v/>
      </c>
    </row>
    <row r="176" spans="2:11">
      <c r="B176" s="76"/>
      <c r="C176" s="71"/>
      <c r="D176" s="72"/>
      <c r="E176" s="72"/>
      <c r="F176" s="73" t="str">
        <f t="shared" si="7"/>
        <v/>
      </c>
      <c r="G176" s="74" t="str">
        <f>IF(B176="","",VLOOKUP(B176,'①掲示&amp;名簿'!_xlnm.Print_Area,4,0))</f>
        <v/>
      </c>
      <c r="H176" s="75" t="str">
        <f>IF(B176="","",VLOOKUP(B176,'①掲示&amp;名簿'!_xlnm.Print_Area,2,0))</f>
        <v/>
      </c>
      <c r="I176" s="75">
        <v>175</v>
      </c>
      <c r="J176" s="66">
        <f t="shared" si="5"/>
        <v>1</v>
      </c>
      <c r="K176" s="66" t="str">
        <f>IF(B176="","",VLOOKUP(B176,'①掲示&amp;名簿'!B:J,3,0))</f>
        <v/>
      </c>
    </row>
    <row r="177" spans="2:11">
      <c r="B177" s="76"/>
      <c r="C177" s="71"/>
      <c r="D177" s="72"/>
      <c r="E177" s="72"/>
      <c r="F177" s="73" t="str">
        <f t="shared" si="7"/>
        <v/>
      </c>
      <c r="G177" s="74" t="str">
        <f>IF(B177="","",VLOOKUP(B177,'①掲示&amp;名簿'!_xlnm.Print_Area,4,0))</f>
        <v/>
      </c>
      <c r="H177" s="75" t="str">
        <f>IF(B177="","",VLOOKUP(B177,'①掲示&amp;名簿'!_xlnm.Print_Area,2,0))</f>
        <v/>
      </c>
      <c r="I177" s="75">
        <v>176</v>
      </c>
      <c r="J177" s="66">
        <f t="shared" si="5"/>
        <v>1</v>
      </c>
      <c r="K177" s="66" t="str">
        <f>IF(B177="","",VLOOKUP(B177,'①掲示&amp;名簿'!B:J,3,0))</f>
        <v/>
      </c>
    </row>
    <row r="178" spans="2:11">
      <c r="B178" s="76"/>
      <c r="C178" s="71"/>
      <c r="D178" s="72"/>
      <c r="E178" s="72"/>
      <c r="F178" s="73" t="str">
        <f t="shared" si="7"/>
        <v/>
      </c>
      <c r="G178" s="74" t="str">
        <f>IF(B178="","",VLOOKUP(B178,'①掲示&amp;名簿'!_xlnm.Print_Area,4,0))</f>
        <v/>
      </c>
      <c r="H178" s="75" t="str">
        <f>IF(B178="","",VLOOKUP(B178,'①掲示&amp;名簿'!_xlnm.Print_Area,2,0))</f>
        <v/>
      </c>
      <c r="I178" s="75">
        <v>177</v>
      </c>
      <c r="J178" s="66">
        <f t="shared" si="5"/>
        <v>1</v>
      </c>
      <c r="K178" s="66" t="str">
        <f>IF(B178="","",VLOOKUP(B178,'①掲示&amp;名簿'!B:J,3,0))</f>
        <v/>
      </c>
    </row>
    <row r="179" spans="2:11">
      <c r="B179" s="76"/>
      <c r="C179" s="71"/>
      <c r="D179" s="72"/>
      <c r="E179" s="72"/>
      <c r="F179" s="73" t="str">
        <f t="shared" si="7"/>
        <v/>
      </c>
      <c r="G179" s="74" t="str">
        <f>IF(B179="","",VLOOKUP(B179,'①掲示&amp;名簿'!_xlnm.Print_Area,4,0))</f>
        <v/>
      </c>
      <c r="H179" s="75" t="str">
        <f>IF(B179="","",VLOOKUP(B179,'①掲示&amp;名簿'!_xlnm.Print_Area,2,0))</f>
        <v/>
      </c>
      <c r="I179" s="75">
        <v>178</v>
      </c>
      <c r="J179" s="66">
        <f t="shared" si="5"/>
        <v>1</v>
      </c>
      <c r="K179" s="66" t="str">
        <f>IF(B179="","",VLOOKUP(B179,'①掲示&amp;名簿'!B:J,3,0))</f>
        <v/>
      </c>
    </row>
    <row r="180" spans="2:11">
      <c r="B180" s="76"/>
      <c r="C180" s="71"/>
      <c r="D180" s="72"/>
      <c r="E180" s="72"/>
      <c r="F180" s="73" t="str">
        <f t="shared" si="7"/>
        <v/>
      </c>
      <c r="G180" s="74" t="str">
        <f>IF(B180="","",VLOOKUP(B180,'①掲示&amp;名簿'!_xlnm.Print_Area,4,0))</f>
        <v/>
      </c>
      <c r="H180" s="75" t="str">
        <f>IF(B180="","",VLOOKUP(B180,'①掲示&amp;名簿'!_xlnm.Print_Area,2,0))</f>
        <v/>
      </c>
      <c r="I180" s="75">
        <v>179</v>
      </c>
      <c r="J180" s="66">
        <f t="shared" si="5"/>
        <v>1</v>
      </c>
      <c r="K180" s="66" t="str">
        <f>IF(B180="","",VLOOKUP(B180,'①掲示&amp;名簿'!B:J,3,0))</f>
        <v/>
      </c>
    </row>
    <row r="181" spans="2:11">
      <c r="B181" s="76"/>
      <c r="C181" s="71"/>
      <c r="D181" s="72"/>
      <c r="E181" s="72"/>
      <c r="F181" s="73" t="str">
        <f t="shared" si="7"/>
        <v/>
      </c>
      <c r="G181" s="74" t="str">
        <f>IF(B181="","",VLOOKUP(B181,'①掲示&amp;名簿'!_xlnm.Print_Area,4,0))</f>
        <v/>
      </c>
      <c r="H181" s="75" t="str">
        <f>IF(B181="","",VLOOKUP(B181,'①掲示&amp;名簿'!_xlnm.Print_Area,2,0))</f>
        <v/>
      </c>
      <c r="I181" s="75">
        <v>180</v>
      </c>
      <c r="J181" s="66">
        <f t="shared" si="5"/>
        <v>1</v>
      </c>
      <c r="K181" s="66" t="str">
        <f>IF(B181="","",VLOOKUP(B181,'①掲示&amp;名簿'!B:J,3,0))</f>
        <v/>
      </c>
    </row>
    <row r="182" spans="2:11">
      <c r="B182" s="76"/>
      <c r="C182" s="71"/>
      <c r="D182" s="72"/>
      <c r="E182" s="72"/>
      <c r="F182" s="73" t="str">
        <f t="shared" si="7"/>
        <v/>
      </c>
      <c r="G182" s="74" t="str">
        <f>IF(B182="","",VLOOKUP(B182,'①掲示&amp;名簿'!_xlnm.Print_Area,4,0))</f>
        <v/>
      </c>
      <c r="H182" s="75" t="str">
        <f>IF(B182="","",VLOOKUP(B182,'①掲示&amp;名簿'!_xlnm.Print_Area,2,0))</f>
        <v/>
      </c>
      <c r="I182" s="75">
        <v>181</v>
      </c>
      <c r="J182" s="66">
        <f t="shared" si="5"/>
        <v>1</v>
      </c>
      <c r="K182" s="66" t="str">
        <f>IF(B182="","",VLOOKUP(B182,'①掲示&amp;名簿'!B:J,3,0))</f>
        <v/>
      </c>
    </row>
    <row r="183" spans="2:11">
      <c r="B183" s="76"/>
      <c r="C183" s="71"/>
      <c r="D183" s="72"/>
      <c r="E183" s="72"/>
      <c r="F183" s="73" t="str">
        <f t="shared" si="7"/>
        <v/>
      </c>
      <c r="G183" s="74" t="str">
        <f>IF(B183="","",VLOOKUP(B183,'①掲示&amp;名簿'!_xlnm.Print_Area,4,0))</f>
        <v/>
      </c>
      <c r="H183" s="75" t="str">
        <f>IF(B183="","",VLOOKUP(B183,'①掲示&amp;名簿'!_xlnm.Print_Area,2,0))</f>
        <v/>
      </c>
      <c r="I183" s="75">
        <v>182</v>
      </c>
      <c r="J183" s="66">
        <f t="shared" si="5"/>
        <v>1</v>
      </c>
      <c r="K183" s="66" t="str">
        <f>IF(B183="","",VLOOKUP(B183,'①掲示&amp;名簿'!B:J,3,0))</f>
        <v/>
      </c>
    </row>
    <row r="184" spans="2:11">
      <c r="B184" s="76"/>
      <c r="C184" s="71"/>
      <c r="D184" s="72"/>
      <c r="E184" s="72"/>
      <c r="F184" s="73" t="str">
        <f t="shared" si="7"/>
        <v/>
      </c>
      <c r="G184" s="74" t="str">
        <f>IF(B184="","",VLOOKUP(B184,'①掲示&amp;名簿'!_xlnm.Print_Area,4,0))</f>
        <v/>
      </c>
      <c r="H184" s="75" t="str">
        <f>IF(B184="","",VLOOKUP(B184,'①掲示&amp;名簿'!_xlnm.Print_Area,2,0))</f>
        <v/>
      </c>
      <c r="I184" s="75">
        <v>183</v>
      </c>
      <c r="J184" s="66">
        <f t="shared" si="5"/>
        <v>1</v>
      </c>
      <c r="K184" s="66" t="str">
        <f>IF(B184="","",VLOOKUP(B184,'①掲示&amp;名簿'!B:J,3,0))</f>
        <v/>
      </c>
    </row>
    <row r="185" spans="2:11">
      <c r="B185" s="76"/>
      <c r="C185" s="71"/>
      <c r="D185" s="72"/>
      <c r="E185" s="72"/>
      <c r="F185" s="73" t="str">
        <f t="shared" si="7"/>
        <v/>
      </c>
      <c r="G185" s="74" t="str">
        <f>IF(B185="","",VLOOKUP(B185,'①掲示&amp;名簿'!_xlnm.Print_Area,4,0))</f>
        <v/>
      </c>
      <c r="H185" s="75" t="str">
        <f>IF(B185="","",VLOOKUP(B185,'①掲示&amp;名簿'!_xlnm.Print_Area,2,0))</f>
        <v/>
      </c>
      <c r="I185" s="75">
        <v>184</v>
      </c>
      <c r="J185" s="66">
        <f t="shared" si="5"/>
        <v>1</v>
      </c>
      <c r="K185" s="66" t="str">
        <f>IF(B185="","",VLOOKUP(B185,'①掲示&amp;名簿'!B:J,3,0))</f>
        <v/>
      </c>
    </row>
    <row r="186" spans="2:11">
      <c r="B186" s="76"/>
      <c r="C186" s="71"/>
      <c r="D186" s="72"/>
      <c r="E186" s="72"/>
      <c r="F186" s="73" t="str">
        <f t="shared" si="7"/>
        <v/>
      </c>
      <c r="G186" s="74" t="str">
        <f>IF(B186="","",VLOOKUP(B186,'①掲示&amp;名簿'!_xlnm.Print_Area,4,0))</f>
        <v/>
      </c>
      <c r="H186" s="75" t="str">
        <f>IF(B186="","",VLOOKUP(B186,'①掲示&amp;名簿'!_xlnm.Print_Area,2,0))</f>
        <v/>
      </c>
      <c r="I186" s="75">
        <v>185</v>
      </c>
      <c r="J186" s="66">
        <f t="shared" si="5"/>
        <v>1</v>
      </c>
      <c r="K186" s="66" t="str">
        <f>IF(B186="","",VLOOKUP(B186,'①掲示&amp;名簿'!B:J,3,0))</f>
        <v/>
      </c>
    </row>
    <row r="187" spans="2:11">
      <c r="B187" s="76"/>
      <c r="C187" s="71"/>
      <c r="D187" s="72"/>
      <c r="E187" s="72"/>
      <c r="F187" s="73" t="str">
        <f t="shared" si="7"/>
        <v/>
      </c>
      <c r="G187" s="74" t="str">
        <f>IF(B187="","",VLOOKUP(B187,'①掲示&amp;名簿'!_xlnm.Print_Area,4,0))</f>
        <v/>
      </c>
      <c r="H187" s="75" t="str">
        <f>IF(B187="","",VLOOKUP(B187,'①掲示&amp;名簿'!_xlnm.Print_Area,2,0))</f>
        <v/>
      </c>
      <c r="I187" s="75">
        <v>186</v>
      </c>
      <c r="J187" s="66">
        <f t="shared" si="5"/>
        <v>1</v>
      </c>
      <c r="K187" s="66" t="str">
        <f>IF(B187="","",VLOOKUP(B187,'①掲示&amp;名簿'!B:J,3,0))</f>
        <v/>
      </c>
    </row>
    <row r="188" spans="2:11">
      <c r="B188" s="76"/>
      <c r="C188" s="71"/>
      <c r="D188" s="72"/>
      <c r="E188" s="72"/>
      <c r="F188" s="73" t="str">
        <f t="shared" si="7"/>
        <v/>
      </c>
      <c r="G188" s="74" t="str">
        <f>IF(B188="","",VLOOKUP(B188,'①掲示&amp;名簿'!_xlnm.Print_Area,4,0))</f>
        <v/>
      </c>
      <c r="H188" s="75" t="str">
        <f>IF(B188="","",VLOOKUP(B188,'①掲示&amp;名簿'!_xlnm.Print_Area,2,0))</f>
        <v/>
      </c>
      <c r="I188" s="75">
        <v>187</v>
      </c>
      <c r="J188" s="66">
        <f t="shared" si="5"/>
        <v>1</v>
      </c>
      <c r="K188" s="66" t="str">
        <f>IF(B188="","",VLOOKUP(B188,'①掲示&amp;名簿'!B:J,3,0))</f>
        <v/>
      </c>
    </row>
    <row r="189" spans="2:11">
      <c r="B189" s="76"/>
      <c r="C189" s="71"/>
      <c r="D189" s="72"/>
      <c r="E189" s="72"/>
      <c r="F189" s="73" t="str">
        <f t="shared" si="7"/>
        <v/>
      </c>
      <c r="G189" s="74" t="str">
        <f>IF(B189="","",VLOOKUP(B189,'①掲示&amp;名簿'!_xlnm.Print_Area,4,0))</f>
        <v/>
      </c>
      <c r="H189" s="75" t="str">
        <f>IF(B189="","",VLOOKUP(B189,'①掲示&amp;名簿'!_xlnm.Print_Area,2,0))</f>
        <v/>
      </c>
      <c r="I189" s="75">
        <v>188</v>
      </c>
      <c r="J189" s="66">
        <f t="shared" si="5"/>
        <v>1</v>
      </c>
      <c r="K189" s="66" t="str">
        <f>IF(B189="","",VLOOKUP(B189,'①掲示&amp;名簿'!B:J,3,0))</f>
        <v/>
      </c>
    </row>
    <row r="190" spans="2:11">
      <c r="B190" s="76"/>
      <c r="C190" s="71"/>
      <c r="D190" s="72"/>
      <c r="E190" s="72"/>
      <c r="F190" s="73" t="str">
        <f t="shared" si="7"/>
        <v/>
      </c>
      <c r="G190" s="74" t="str">
        <f>IF(B190="","",VLOOKUP(B190,'①掲示&amp;名簿'!_xlnm.Print_Area,4,0))</f>
        <v/>
      </c>
      <c r="H190" s="75" t="str">
        <f>IF(B190="","",VLOOKUP(B190,'①掲示&amp;名簿'!_xlnm.Print_Area,2,0))</f>
        <v/>
      </c>
      <c r="I190" s="75">
        <v>189</v>
      </c>
      <c r="J190" s="66">
        <f t="shared" si="5"/>
        <v>1</v>
      </c>
      <c r="K190" s="66" t="str">
        <f>IF(B190="","",VLOOKUP(B190,'①掲示&amp;名簿'!B:J,3,0))</f>
        <v/>
      </c>
    </row>
    <row r="191" spans="2:11">
      <c r="B191" s="76"/>
      <c r="C191" s="71"/>
      <c r="D191" s="72"/>
      <c r="E191" s="72"/>
      <c r="F191" s="73" t="str">
        <f t="shared" si="7"/>
        <v/>
      </c>
      <c r="G191" s="74" t="str">
        <f>IF(B191="","",VLOOKUP(B191,'①掲示&amp;名簿'!_xlnm.Print_Area,4,0))</f>
        <v/>
      </c>
      <c r="H191" s="75" t="str">
        <f>IF(B191="","",VLOOKUP(B191,'①掲示&amp;名簿'!_xlnm.Print_Area,2,0))</f>
        <v/>
      </c>
      <c r="I191" s="75">
        <v>190</v>
      </c>
      <c r="J191" s="66">
        <f t="shared" si="5"/>
        <v>1</v>
      </c>
      <c r="K191" s="66" t="str">
        <f>IF(B191="","",VLOOKUP(B191,'①掲示&amp;名簿'!B:J,3,0))</f>
        <v/>
      </c>
    </row>
    <row r="192" spans="2:11">
      <c r="B192" s="76"/>
      <c r="C192" s="71"/>
      <c r="D192" s="72"/>
      <c r="E192" s="72"/>
      <c r="F192" s="73" t="str">
        <f t="shared" si="7"/>
        <v/>
      </c>
      <c r="G192" s="74" t="str">
        <f>IF(B192="","",VLOOKUP(B192,'①掲示&amp;名簿'!_xlnm.Print_Area,4,0))</f>
        <v/>
      </c>
      <c r="H192" s="75" t="str">
        <f>IF(B192="","",VLOOKUP(B192,'①掲示&amp;名簿'!_xlnm.Print_Area,2,0))</f>
        <v/>
      </c>
      <c r="I192" s="75">
        <v>191</v>
      </c>
      <c r="J192" s="66">
        <f t="shared" si="5"/>
        <v>1</v>
      </c>
      <c r="K192" s="66" t="str">
        <f>IF(B192="","",VLOOKUP(B192,'①掲示&amp;名簿'!B:J,3,0))</f>
        <v/>
      </c>
    </row>
    <row r="193" spans="2:11">
      <c r="B193" s="76"/>
      <c r="C193" s="71"/>
      <c r="D193" s="72"/>
      <c r="E193" s="72"/>
      <c r="F193" s="73" t="str">
        <f t="shared" si="7"/>
        <v/>
      </c>
      <c r="G193" s="74" t="str">
        <f>IF(B193="","",VLOOKUP(B193,'①掲示&amp;名簿'!_xlnm.Print_Area,4,0))</f>
        <v/>
      </c>
      <c r="H193" s="75" t="str">
        <f>IF(B193="","",VLOOKUP(B193,'①掲示&amp;名簿'!_xlnm.Print_Area,2,0))</f>
        <v/>
      </c>
      <c r="I193" s="75">
        <v>192</v>
      </c>
      <c r="J193" s="66">
        <f t="shared" si="5"/>
        <v>1</v>
      </c>
      <c r="K193" s="66" t="str">
        <f>IF(B193="","",VLOOKUP(B193,'①掲示&amp;名簿'!B:J,3,0))</f>
        <v/>
      </c>
    </row>
    <row r="194" spans="2:11">
      <c r="B194" s="76"/>
      <c r="C194" s="71"/>
      <c r="D194" s="72"/>
      <c r="E194" s="72"/>
      <c r="F194" s="73" t="str">
        <f t="shared" si="7"/>
        <v/>
      </c>
      <c r="G194" s="74" t="str">
        <f>IF(B194="","",VLOOKUP(B194,'①掲示&amp;名簿'!_xlnm.Print_Area,4,0))</f>
        <v/>
      </c>
      <c r="H194" s="75" t="str">
        <f>IF(B194="","",VLOOKUP(B194,'①掲示&amp;名簿'!_xlnm.Print_Area,2,0))</f>
        <v/>
      </c>
      <c r="I194" s="75">
        <v>193</v>
      </c>
      <c r="J194" s="66">
        <f t="shared" si="5"/>
        <v>1</v>
      </c>
      <c r="K194" s="66" t="str">
        <f>IF(B194="","",VLOOKUP(B194,'①掲示&amp;名簿'!B:J,3,0))</f>
        <v/>
      </c>
    </row>
    <row r="195" spans="2:11">
      <c r="B195" s="76"/>
      <c r="C195" s="71"/>
      <c r="D195" s="72"/>
      <c r="E195" s="72"/>
      <c r="F195" s="73" t="str">
        <f t="shared" si="7"/>
        <v/>
      </c>
      <c r="G195" s="74" t="str">
        <f>IF(B195="","",VLOOKUP(B195,'①掲示&amp;名簿'!_xlnm.Print_Area,4,0))</f>
        <v/>
      </c>
      <c r="H195" s="75" t="str">
        <f>IF(B195="","",VLOOKUP(B195,'①掲示&amp;名簿'!_xlnm.Print_Area,2,0))</f>
        <v/>
      </c>
      <c r="I195" s="75">
        <v>194</v>
      </c>
      <c r="J195" s="66">
        <f t="shared" ref="J195:J258" si="8">SUMPRODUCT(($H$2:$H$377=H195)*($F$2:$F$377&lt;F195))+1</f>
        <v>1</v>
      </c>
      <c r="K195" s="66" t="str">
        <f>IF(B195="","",VLOOKUP(B195,'①掲示&amp;名簿'!B:J,3,0))</f>
        <v/>
      </c>
    </row>
    <row r="196" spans="2:11">
      <c r="B196" s="76"/>
      <c r="C196" s="71"/>
      <c r="D196" s="72"/>
      <c r="E196" s="72"/>
      <c r="F196" s="73" t="str">
        <f t="shared" si="7"/>
        <v/>
      </c>
      <c r="G196" s="74" t="str">
        <f>IF(B196="","",VLOOKUP(B196,'①掲示&amp;名簿'!_xlnm.Print_Area,4,0))</f>
        <v/>
      </c>
      <c r="H196" s="75" t="str">
        <f>IF(B196="","",VLOOKUP(B196,'①掲示&amp;名簿'!_xlnm.Print_Area,2,0))</f>
        <v/>
      </c>
      <c r="I196" s="75">
        <v>195</v>
      </c>
      <c r="J196" s="66">
        <f t="shared" si="8"/>
        <v>1</v>
      </c>
      <c r="K196" s="66" t="str">
        <f>IF(B196="","",VLOOKUP(B196,'①掲示&amp;名簿'!B:J,3,0))</f>
        <v/>
      </c>
    </row>
    <row r="197" spans="2:11">
      <c r="B197" s="76"/>
      <c r="C197" s="71"/>
      <c r="D197" s="72"/>
      <c r="E197" s="72"/>
      <c r="F197" s="73" t="str">
        <f t="shared" si="7"/>
        <v/>
      </c>
      <c r="G197" s="74" t="str">
        <f>IF(B197="","",VLOOKUP(B197,'①掲示&amp;名簿'!_xlnm.Print_Area,4,0))</f>
        <v/>
      </c>
      <c r="H197" s="75" t="str">
        <f>IF(B197="","",VLOOKUP(B197,'①掲示&amp;名簿'!_xlnm.Print_Area,2,0))</f>
        <v/>
      </c>
      <c r="I197" s="75">
        <v>196</v>
      </c>
      <c r="J197" s="66">
        <f t="shared" si="8"/>
        <v>1</v>
      </c>
      <c r="K197" s="66" t="str">
        <f>IF(B197="","",VLOOKUP(B197,'①掲示&amp;名簿'!B:J,3,0))</f>
        <v/>
      </c>
    </row>
    <row r="198" spans="2:11">
      <c r="B198" s="76"/>
      <c r="C198" s="71"/>
      <c r="D198" s="72"/>
      <c r="E198" s="72"/>
      <c r="F198" s="73" t="str">
        <f t="shared" si="7"/>
        <v/>
      </c>
      <c r="G198" s="74" t="str">
        <f>IF(B198="","",VLOOKUP(B198,'①掲示&amp;名簿'!_xlnm.Print_Area,4,0))</f>
        <v/>
      </c>
      <c r="H198" s="75" t="str">
        <f>IF(B198="","",VLOOKUP(B198,'①掲示&amp;名簿'!_xlnm.Print_Area,2,0))</f>
        <v/>
      </c>
      <c r="I198" s="75">
        <v>197</v>
      </c>
      <c r="J198" s="66">
        <f t="shared" si="8"/>
        <v>1</v>
      </c>
      <c r="K198" s="66" t="str">
        <f>IF(B198="","",VLOOKUP(B198,'①掲示&amp;名簿'!B:J,3,0))</f>
        <v/>
      </c>
    </row>
    <row r="199" spans="2:11">
      <c r="B199" s="76"/>
      <c r="C199" s="71"/>
      <c r="D199" s="72"/>
      <c r="E199" s="72"/>
      <c r="F199" s="73" t="str">
        <f t="shared" si="7"/>
        <v/>
      </c>
      <c r="G199" s="74" t="str">
        <f>IF(B199="","",VLOOKUP(B199,'①掲示&amp;名簿'!_xlnm.Print_Area,4,0))</f>
        <v/>
      </c>
      <c r="H199" s="75" t="str">
        <f>IF(B199="","",VLOOKUP(B199,'①掲示&amp;名簿'!_xlnm.Print_Area,2,0))</f>
        <v/>
      </c>
      <c r="I199" s="75">
        <v>198</v>
      </c>
      <c r="J199" s="66">
        <f t="shared" si="8"/>
        <v>1</v>
      </c>
      <c r="K199" s="66" t="str">
        <f>IF(B199="","",VLOOKUP(B199,'①掲示&amp;名簿'!B:J,3,0))</f>
        <v/>
      </c>
    </row>
    <row r="200" spans="2:11">
      <c r="B200" s="76"/>
      <c r="C200" s="71"/>
      <c r="D200" s="72"/>
      <c r="E200" s="72"/>
      <c r="F200" s="73" t="str">
        <f t="shared" si="7"/>
        <v/>
      </c>
      <c r="G200" s="74" t="str">
        <f>IF(B200="","",VLOOKUP(B200,'①掲示&amp;名簿'!_xlnm.Print_Area,4,0))</f>
        <v/>
      </c>
      <c r="H200" s="75" t="str">
        <f>IF(B200="","",VLOOKUP(B200,'①掲示&amp;名簿'!_xlnm.Print_Area,2,0))</f>
        <v/>
      </c>
      <c r="I200" s="75">
        <v>199</v>
      </c>
      <c r="J200" s="66">
        <f t="shared" si="8"/>
        <v>1</v>
      </c>
      <c r="K200" s="66" t="str">
        <f>IF(B200="","",VLOOKUP(B200,'①掲示&amp;名簿'!B:J,3,0))</f>
        <v/>
      </c>
    </row>
    <row r="201" spans="2:11">
      <c r="B201" s="76"/>
      <c r="C201" s="71"/>
      <c r="D201" s="72"/>
      <c r="E201" s="72"/>
      <c r="F201" s="73" t="str">
        <f t="shared" si="7"/>
        <v/>
      </c>
      <c r="G201" s="74" t="str">
        <f>IF(B201="","",VLOOKUP(B201,'①掲示&amp;名簿'!_xlnm.Print_Area,4,0))</f>
        <v/>
      </c>
      <c r="H201" s="75" t="str">
        <f>IF(B201="","",VLOOKUP(B201,'①掲示&amp;名簿'!_xlnm.Print_Area,2,0))</f>
        <v/>
      </c>
      <c r="I201" s="75">
        <v>200</v>
      </c>
      <c r="J201" s="66">
        <f t="shared" si="8"/>
        <v>1</v>
      </c>
      <c r="K201" s="66" t="str">
        <f>IF(B201="","",VLOOKUP(B201,'①掲示&amp;名簿'!B:J,3,0))</f>
        <v/>
      </c>
    </row>
    <row r="202" spans="2:11">
      <c r="B202" s="76"/>
      <c r="C202" s="71"/>
      <c r="D202" s="72"/>
      <c r="E202" s="72"/>
      <c r="F202" s="73" t="str">
        <f t="shared" si="7"/>
        <v/>
      </c>
      <c r="G202" s="74" t="str">
        <f>IF(B202="","",VLOOKUP(B202,'①掲示&amp;名簿'!_xlnm.Print_Area,4,0))</f>
        <v/>
      </c>
      <c r="H202" s="75" t="str">
        <f>IF(B202="","",VLOOKUP(B202,'①掲示&amp;名簿'!_xlnm.Print_Area,2,0))</f>
        <v/>
      </c>
      <c r="I202" s="75">
        <v>201</v>
      </c>
      <c r="J202" s="66">
        <f t="shared" si="8"/>
        <v>1</v>
      </c>
      <c r="K202" s="66" t="str">
        <f>IF(B202="","",VLOOKUP(B202,'①掲示&amp;名簿'!B:J,3,0))</f>
        <v/>
      </c>
    </row>
    <row r="203" spans="2:11">
      <c r="B203" s="76"/>
      <c r="C203" s="71"/>
      <c r="D203" s="72"/>
      <c r="E203" s="72"/>
      <c r="F203" s="73" t="str">
        <f t="shared" si="7"/>
        <v/>
      </c>
      <c r="G203" s="74" t="str">
        <f>IF(B203="","",VLOOKUP(B203,'①掲示&amp;名簿'!_xlnm.Print_Area,4,0))</f>
        <v/>
      </c>
      <c r="H203" s="75" t="str">
        <f>IF(B203="","",VLOOKUP(B203,'①掲示&amp;名簿'!_xlnm.Print_Area,2,0))</f>
        <v/>
      </c>
      <c r="I203" s="75">
        <v>202</v>
      </c>
      <c r="J203" s="66">
        <f t="shared" si="8"/>
        <v>1</v>
      </c>
      <c r="K203" s="66" t="str">
        <f>IF(B203="","",VLOOKUP(B203,'①掲示&amp;名簿'!B:J,3,0))</f>
        <v/>
      </c>
    </row>
    <row r="204" spans="2:11">
      <c r="B204" s="76"/>
      <c r="C204" s="71"/>
      <c r="D204" s="72"/>
      <c r="E204" s="72"/>
      <c r="F204" s="73" t="str">
        <f t="shared" si="7"/>
        <v/>
      </c>
      <c r="G204" s="74" t="str">
        <f>IF(B204="","",VLOOKUP(B204,'①掲示&amp;名簿'!_xlnm.Print_Area,4,0))</f>
        <v/>
      </c>
      <c r="H204" s="75" t="str">
        <f>IF(B204="","",VLOOKUP(B204,'①掲示&amp;名簿'!_xlnm.Print_Area,2,0))</f>
        <v/>
      </c>
      <c r="I204" s="75">
        <v>203</v>
      </c>
      <c r="J204" s="66">
        <f t="shared" si="8"/>
        <v>1</v>
      </c>
      <c r="K204" s="66" t="str">
        <f>IF(B204="","",VLOOKUP(B204,'①掲示&amp;名簿'!B:J,3,0))</f>
        <v/>
      </c>
    </row>
    <row r="205" spans="2:11">
      <c r="B205" s="76"/>
      <c r="C205" s="71"/>
      <c r="D205" s="72"/>
      <c r="E205" s="72"/>
      <c r="F205" s="73" t="str">
        <f t="shared" si="7"/>
        <v/>
      </c>
      <c r="G205" s="74" t="str">
        <f>IF(B205="","",VLOOKUP(B205,'①掲示&amp;名簿'!_xlnm.Print_Area,4,0))</f>
        <v/>
      </c>
      <c r="H205" s="75" t="str">
        <f>IF(B205="","",VLOOKUP(B205,'①掲示&amp;名簿'!_xlnm.Print_Area,2,0))</f>
        <v/>
      </c>
      <c r="I205" s="75">
        <v>204</v>
      </c>
      <c r="J205" s="66">
        <f t="shared" si="8"/>
        <v>1</v>
      </c>
      <c r="K205" s="66" t="str">
        <f>IF(B205="","",VLOOKUP(B205,'①掲示&amp;名簿'!B:J,3,0))</f>
        <v/>
      </c>
    </row>
    <row r="206" spans="2:11">
      <c r="B206" s="76"/>
      <c r="C206" s="71"/>
      <c r="D206" s="72"/>
      <c r="E206" s="72"/>
      <c r="F206" s="73" t="str">
        <f t="shared" si="7"/>
        <v/>
      </c>
      <c r="G206" s="74" t="str">
        <f>IF(B206="","",VLOOKUP(B206,'①掲示&amp;名簿'!_xlnm.Print_Area,4,0))</f>
        <v/>
      </c>
      <c r="H206" s="75" t="str">
        <f>IF(B206="","",VLOOKUP(B206,'①掲示&amp;名簿'!_xlnm.Print_Area,2,0))</f>
        <v/>
      </c>
      <c r="I206" s="75">
        <v>205</v>
      </c>
      <c r="J206" s="66">
        <f t="shared" si="8"/>
        <v>1</v>
      </c>
      <c r="K206" s="66" t="str">
        <f>IF(B206="","",VLOOKUP(B206,'①掲示&amp;名簿'!B:J,3,0))</f>
        <v/>
      </c>
    </row>
    <row r="207" spans="2:11">
      <c r="B207" s="76"/>
      <c r="C207" s="71"/>
      <c r="D207" s="72"/>
      <c r="E207" s="72"/>
      <c r="F207" s="73" t="str">
        <f t="shared" si="7"/>
        <v/>
      </c>
      <c r="G207" s="74" t="str">
        <f>IF(B207="","",VLOOKUP(B207,'①掲示&amp;名簿'!_xlnm.Print_Area,4,0))</f>
        <v/>
      </c>
      <c r="H207" s="75" t="str">
        <f>IF(B207="","",VLOOKUP(B207,'①掲示&amp;名簿'!_xlnm.Print_Area,2,0))</f>
        <v/>
      </c>
      <c r="I207" s="75">
        <v>206</v>
      </c>
      <c r="J207" s="66">
        <f t="shared" si="8"/>
        <v>1</v>
      </c>
      <c r="K207" s="66" t="str">
        <f>IF(B207="","",VLOOKUP(B207,'①掲示&amp;名簿'!B:J,3,0))</f>
        <v/>
      </c>
    </row>
    <row r="208" spans="2:11">
      <c r="B208" s="76"/>
      <c r="C208" s="71"/>
      <c r="D208" s="72"/>
      <c r="E208" s="72"/>
      <c r="F208" s="73" t="str">
        <f t="shared" si="7"/>
        <v/>
      </c>
      <c r="G208" s="74" t="str">
        <f>IF(B208="","",VLOOKUP(B208,'①掲示&amp;名簿'!_xlnm.Print_Area,4,0))</f>
        <v/>
      </c>
      <c r="H208" s="75" t="str">
        <f>IF(B208="","",VLOOKUP(B208,'①掲示&amp;名簿'!_xlnm.Print_Area,2,0))</f>
        <v/>
      </c>
      <c r="I208" s="75">
        <v>207</v>
      </c>
      <c r="J208" s="66">
        <f t="shared" si="8"/>
        <v>1</v>
      </c>
      <c r="K208" s="66" t="str">
        <f>IF(B208="","",VLOOKUP(B208,'①掲示&amp;名簿'!B:J,3,0))</f>
        <v/>
      </c>
    </row>
    <row r="209" spans="2:11">
      <c r="B209" s="76"/>
      <c r="C209" s="71"/>
      <c r="D209" s="72"/>
      <c r="E209" s="72"/>
      <c r="F209" s="73" t="str">
        <f t="shared" si="7"/>
        <v/>
      </c>
      <c r="G209" s="74" t="str">
        <f>IF(B209="","",VLOOKUP(B209,'①掲示&amp;名簿'!_xlnm.Print_Area,4,0))</f>
        <v/>
      </c>
      <c r="H209" s="75" t="str">
        <f>IF(B209="","",VLOOKUP(B209,'①掲示&amp;名簿'!_xlnm.Print_Area,2,0))</f>
        <v/>
      </c>
      <c r="I209" s="75">
        <v>208</v>
      </c>
      <c r="J209" s="66">
        <f t="shared" si="8"/>
        <v>1</v>
      </c>
      <c r="K209" s="66" t="str">
        <f>IF(B209="","",VLOOKUP(B209,'①掲示&amp;名簿'!B:J,3,0))</f>
        <v/>
      </c>
    </row>
    <row r="210" spans="2:11">
      <c r="B210" s="76"/>
      <c r="C210" s="71"/>
      <c r="D210" s="72"/>
      <c r="E210" s="72"/>
      <c r="F210" s="73" t="str">
        <f t="shared" si="7"/>
        <v/>
      </c>
      <c r="G210" s="74" t="str">
        <f>IF(B210="","",VLOOKUP(B210,'①掲示&amp;名簿'!_xlnm.Print_Area,4,0))</f>
        <v/>
      </c>
      <c r="H210" s="75" t="str">
        <f>IF(B210="","",VLOOKUP(B210,'①掲示&amp;名簿'!_xlnm.Print_Area,2,0))</f>
        <v/>
      </c>
      <c r="I210" s="75">
        <v>209</v>
      </c>
      <c r="J210" s="66">
        <f t="shared" si="8"/>
        <v>1</v>
      </c>
      <c r="K210" s="66" t="str">
        <f>IF(B210="","",VLOOKUP(B210,'①掲示&amp;名簿'!B:J,3,0))</f>
        <v/>
      </c>
    </row>
    <row r="211" spans="2:11">
      <c r="B211" s="76"/>
      <c r="C211" s="71"/>
      <c r="D211" s="72"/>
      <c r="E211" s="72"/>
      <c r="F211" s="73" t="str">
        <f t="shared" si="7"/>
        <v/>
      </c>
      <c r="G211" s="74" t="str">
        <f>IF(B211="","",VLOOKUP(B211,'①掲示&amp;名簿'!_xlnm.Print_Area,4,0))</f>
        <v/>
      </c>
      <c r="H211" s="75" t="str">
        <f>IF(B211="","",VLOOKUP(B211,'①掲示&amp;名簿'!_xlnm.Print_Area,2,0))</f>
        <v/>
      </c>
      <c r="I211" s="75">
        <v>210</v>
      </c>
      <c r="J211" s="66">
        <f t="shared" si="8"/>
        <v>1</v>
      </c>
      <c r="K211" s="66" t="str">
        <f>IF(B211="","",VLOOKUP(B211,'①掲示&amp;名簿'!B:J,3,0))</f>
        <v/>
      </c>
    </row>
    <row r="212" spans="2:11">
      <c r="B212" s="76"/>
      <c r="C212" s="71"/>
      <c r="D212" s="72"/>
      <c r="E212" s="72"/>
      <c r="F212" s="73" t="str">
        <f t="shared" si="7"/>
        <v/>
      </c>
      <c r="G212" s="74" t="str">
        <f>IF(B212="","",VLOOKUP(B212,'①掲示&amp;名簿'!_xlnm.Print_Area,4,0))</f>
        <v/>
      </c>
      <c r="H212" s="75" t="str">
        <f>IF(B212="","",VLOOKUP(B212,'①掲示&amp;名簿'!_xlnm.Print_Area,2,0))</f>
        <v/>
      </c>
      <c r="I212" s="75">
        <v>211</v>
      </c>
      <c r="J212" s="66">
        <f t="shared" si="8"/>
        <v>1</v>
      </c>
      <c r="K212" s="66" t="str">
        <f>IF(B212="","",VLOOKUP(B212,'①掲示&amp;名簿'!B:J,3,0))</f>
        <v/>
      </c>
    </row>
    <row r="213" spans="2:11">
      <c r="B213" s="76"/>
      <c r="C213" s="71"/>
      <c r="D213" s="72"/>
      <c r="E213" s="72"/>
      <c r="F213" s="73" t="str">
        <f t="shared" si="7"/>
        <v/>
      </c>
      <c r="G213" s="74" t="str">
        <f>IF(B213="","",VLOOKUP(B213,'①掲示&amp;名簿'!_xlnm.Print_Area,4,0))</f>
        <v/>
      </c>
      <c r="H213" s="75" t="str">
        <f>IF(B213="","",VLOOKUP(B213,'①掲示&amp;名簿'!_xlnm.Print_Area,2,0))</f>
        <v/>
      </c>
      <c r="I213" s="75">
        <v>212</v>
      </c>
      <c r="J213" s="66">
        <f t="shared" si="8"/>
        <v>1</v>
      </c>
      <c r="K213" s="66" t="str">
        <f>IF(B213="","",VLOOKUP(B213,'①掲示&amp;名簿'!B:J,3,0))</f>
        <v/>
      </c>
    </row>
    <row r="214" spans="2:11">
      <c r="B214" s="76"/>
      <c r="C214" s="71"/>
      <c r="D214" s="72"/>
      <c r="E214" s="72"/>
      <c r="F214" s="73" t="str">
        <f t="shared" si="7"/>
        <v/>
      </c>
      <c r="G214" s="74" t="str">
        <f>IF(B214="","",VLOOKUP(B214,'①掲示&amp;名簿'!_xlnm.Print_Area,4,0))</f>
        <v/>
      </c>
      <c r="H214" s="75" t="str">
        <f>IF(B214="","",VLOOKUP(B214,'①掲示&amp;名簿'!_xlnm.Print_Area,2,0))</f>
        <v/>
      </c>
      <c r="I214" s="75">
        <v>213</v>
      </c>
      <c r="J214" s="66">
        <f t="shared" si="8"/>
        <v>1</v>
      </c>
      <c r="K214" s="66" t="str">
        <f>IF(B214="","",VLOOKUP(B214,'①掲示&amp;名簿'!B:J,3,0))</f>
        <v/>
      </c>
    </row>
    <row r="215" spans="2:11">
      <c r="B215" s="76"/>
      <c r="C215" s="71"/>
      <c r="D215" s="72"/>
      <c r="E215" s="72"/>
      <c r="F215" s="73" t="str">
        <f t="shared" si="7"/>
        <v/>
      </c>
      <c r="G215" s="74" t="str">
        <f>IF(B215="","",VLOOKUP(B215,'①掲示&amp;名簿'!_xlnm.Print_Area,4,0))</f>
        <v/>
      </c>
      <c r="H215" s="75" t="str">
        <f>IF(B215="","",VLOOKUP(B215,'①掲示&amp;名簿'!_xlnm.Print_Area,2,0))</f>
        <v/>
      </c>
      <c r="I215" s="75">
        <v>214</v>
      </c>
      <c r="J215" s="66">
        <f t="shared" si="8"/>
        <v>1</v>
      </c>
      <c r="K215" s="66" t="str">
        <f>IF(B215="","",VLOOKUP(B215,'①掲示&amp;名簿'!B:J,3,0))</f>
        <v/>
      </c>
    </row>
    <row r="216" spans="2:11">
      <c r="B216" s="76"/>
      <c r="C216" s="71"/>
      <c r="D216" s="72"/>
      <c r="E216" s="72"/>
      <c r="F216" s="73" t="str">
        <f t="shared" si="7"/>
        <v/>
      </c>
      <c r="G216" s="74" t="str">
        <f>IF(B216="","",VLOOKUP(B216,'①掲示&amp;名簿'!_xlnm.Print_Area,4,0))</f>
        <v/>
      </c>
      <c r="H216" s="75" t="str">
        <f>IF(B216="","",VLOOKUP(B216,'①掲示&amp;名簿'!_xlnm.Print_Area,2,0))</f>
        <v/>
      </c>
      <c r="I216" s="75">
        <v>215</v>
      </c>
      <c r="J216" s="66">
        <f t="shared" si="8"/>
        <v>1</v>
      </c>
      <c r="K216" s="66" t="str">
        <f>IF(B216="","",VLOOKUP(B216,'①掲示&amp;名簿'!B:J,3,0))</f>
        <v/>
      </c>
    </row>
    <row r="217" spans="2:11">
      <c r="B217" s="76"/>
      <c r="C217" s="71"/>
      <c r="D217" s="72"/>
      <c r="E217" s="72"/>
      <c r="F217" s="73" t="str">
        <f t="shared" si="7"/>
        <v/>
      </c>
      <c r="G217" s="74" t="str">
        <f>IF(B217="","",VLOOKUP(B217,'①掲示&amp;名簿'!_xlnm.Print_Area,4,0))</f>
        <v/>
      </c>
      <c r="H217" s="75" t="str">
        <f>IF(B217="","",VLOOKUP(B217,'①掲示&amp;名簿'!_xlnm.Print_Area,2,0))</f>
        <v/>
      </c>
      <c r="I217" s="75">
        <v>216</v>
      </c>
      <c r="J217" s="66">
        <f t="shared" si="8"/>
        <v>1</v>
      </c>
      <c r="K217" s="66" t="str">
        <f>IF(B217="","",VLOOKUP(B217,'①掲示&amp;名簿'!B:J,3,0))</f>
        <v/>
      </c>
    </row>
    <row r="218" spans="2:11">
      <c r="B218" s="76"/>
      <c r="C218" s="71"/>
      <c r="D218" s="72"/>
      <c r="E218" s="72"/>
      <c r="F218" s="73" t="str">
        <f t="shared" si="7"/>
        <v/>
      </c>
      <c r="G218" s="74" t="str">
        <f>IF(B218="","",VLOOKUP(B218,'①掲示&amp;名簿'!_xlnm.Print_Area,4,0))</f>
        <v/>
      </c>
      <c r="H218" s="75" t="str">
        <f>IF(B218="","",VLOOKUP(B218,'①掲示&amp;名簿'!_xlnm.Print_Area,2,0))</f>
        <v/>
      </c>
      <c r="I218" s="75">
        <v>217</v>
      </c>
      <c r="J218" s="66">
        <f t="shared" si="8"/>
        <v>1</v>
      </c>
      <c r="K218" s="66" t="str">
        <f>IF(B218="","",VLOOKUP(B218,'①掲示&amp;名簿'!B:J,3,0))</f>
        <v/>
      </c>
    </row>
    <row r="219" spans="2:11">
      <c r="B219" s="76"/>
      <c r="C219" s="71"/>
      <c r="D219" s="72"/>
      <c r="E219" s="72"/>
      <c r="F219" s="73" t="str">
        <f t="shared" si="7"/>
        <v/>
      </c>
      <c r="G219" s="74" t="str">
        <f>IF(B219="","",VLOOKUP(B219,'①掲示&amp;名簿'!_xlnm.Print_Area,4,0))</f>
        <v/>
      </c>
      <c r="H219" s="75" t="str">
        <f>IF(B219="","",VLOOKUP(B219,'①掲示&amp;名簿'!_xlnm.Print_Area,2,0))</f>
        <v/>
      </c>
      <c r="I219" s="75">
        <v>218</v>
      </c>
      <c r="J219" s="66">
        <f t="shared" si="8"/>
        <v>1</v>
      </c>
      <c r="K219" s="66" t="str">
        <f>IF(B219="","",VLOOKUP(B219,'①掲示&amp;名簿'!B:J,3,0))</f>
        <v/>
      </c>
    </row>
    <row r="220" spans="2:11">
      <c r="B220" s="76"/>
      <c r="C220" s="71"/>
      <c r="D220" s="72"/>
      <c r="E220" s="72"/>
      <c r="F220" s="73" t="str">
        <f t="shared" si="7"/>
        <v/>
      </c>
      <c r="G220" s="74" t="str">
        <f>IF(B220="","",VLOOKUP(B220,'①掲示&amp;名簿'!_xlnm.Print_Area,4,0))</f>
        <v/>
      </c>
      <c r="H220" s="75" t="str">
        <f>IF(B220="","",VLOOKUP(B220,'①掲示&amp;名簿'!_xlnm.Print_Area,2,0))</f>
        <v/>
      </c>
      <c r="I220" s="75">
        <v>219</v>
      </c>
      <c r="J220" s="66">
        <f t="shared" si="8"/>
        <v>1</v>
      </c>
      <c r="K220" s="66" t="str">
        <f>IF(B220="","",VLOOKUP(B220,'①掲示&amp;名簿'!B:J,3,0))</f>
        <v/>
      </c>
    </row>
    <row r="221" spans="2:11">
      <c r="B221" s="76"/>
      <c r="C221" s="71"/>
      <c r="D221" s="72"/>
      <c r="E221" s="72"/>
      <c r="F221" s="73" t="str">
        <f t="shared" si="7"/>
        <v/>
      </c>
      <c r="G221" s="74" t="str">
        <f>IF(B221="","",VLOOKUP(B221,'①掲示&amp;名簿'!_xlnm.Print_Area,4,0))</f>
        <v/>
      </c>
      <c r="H221" s="75" t="str">
        <f>IF(B221="","",VLOOKUP(B221,'①掲示&amp;名簿'!_xlnm.Print_Area,2,0))</f>
        <v/>
      </c>
      <c r="I221" s="75">
        <v>220</v>
      </c>
      <c r="J221" s="66">
        <f t="shared" si="8"/>
        <v>1</v>
      </c>
      <c r="K221" s="66" t="str">
        <f>IF(B221="","",VLOOKUP(B221,'①掲示&amp;名簿'!B:J,3,0))</f>
        <v/>
      </c>
    </row>
    <row r="222" spans="2:11">
      <c r="B222" s="76"/>
      <c r="C222" s="71"/>
      <c r="D222" s="72"/>
      <c r="E222" s="72"/>
      <c r="F222" s="73" t="str">
        <f t="shared" si="7"/>
        <v/>
      </c>
      <c r="G222" s="74" t="str">
        <f>IF(B222="","",VLOOKUP(B222,'①掲示&amp;名簿'!_xlnm.Print_Area,4,0))</f>
        <v/>
      </c>
      <c r="H222" s="75" t="str">
        <f>IF(B222="","",VLOOKUP(B222,'①掲示&amp;名簿'!_xlnm.Print_Area,2,0))</f>
        <v/>
      </c>
      <c r="I222" s="75">
        <v>221</v>
      </c>
      <c r="J222" s="66">
        <f t="shared" si="8"/>
        <v>1</v>
      </c>
      <c r="K222" s="66" t="str">
        <f>IF(B222="","",VLOOKUP(B222,'①掲示&amp;名簿'!B:J,3,0))</f>
        <v/>
      </c>
    </row>
    <row r="223" spans="2:11">
      <c r="B223" s="76"/>
      <c r="C223" s="71"/>
      <c r="D223" s="72"/>
      <c r="E223" s="72"/>
      <c r="F223" s="73" t="str">
        <f t="shared" si="7"/>
        <v/>
      </c>
      <c r="G223" s="74" t="str">
        <f>IF(B223="","",VLOOKUP(B223,'①掲示&amp;名簿'!_xlnm.Print_Area,4,0))</f>
        <v/>
      </c>
      <c r="H223" s="75" t="str">
        <f>IF(B223="","",VLOOKUP(B223,'①掲示&amp;名簿'!_xlnm.Print_Area,2,0))</f>
        <v/>
      </c>
      <c r="I223" s="75">
        <v>222</v>
      </c>
      <c r="J223" s="66">
        <f t="shared" si="8"/>
        <v>1</v>
      </c>
      <c r="K223" s="66" t="str">
        <f>IF(B223="","",VLOOKUP(B223,'①掲示&amp;名簿'!B:J,3,0))</f>
        <v/>
      </c>
    </row>
    <row r="224" spans="2:11">
      <c r="B224" s="76"/>
      <c r="C224" s="71"/>
      <c r="D224" s="72"/>
      <c r="E224" s="72"/>
      <c r="F224" s="73" t="str">
        <f t="shared" si="7"/>
        <v/>
      </c>
      <c r="G224" s="74" t="str">
        <f>IF(B224="","",VLOOKUP(B224,'①掲示&amp;名簿'!_xlnm.Print_Area,4,0))</f>
        <v/>
      </c>
      <c r="H224" s="75" t="str">
        <f>IF(B224="","",VLOOKUP(B224,'①掲示&amp;名簿'!_xlnm.Print_Area,2,0))</f>
        <v/>
      </c>
      <c r="I224" s="75">
        <v>223</v>
      </c>
      <c r="J224" s="66">
        <f t="shared" si="8"/>
        <v>1</v>
      </c>
      <c r="K224" s="66" t="str">
        <f>IF(B224="","",VLOOKUP(B224,'①掲示&amp;名簿'!B:J,3,0))</f>
        <v/>
      </c>
    </row>
    <row r="225" spans="2:11">
      <c r="B225" s="76"/>
      <c r="C225" s="71"/>
      <c r="D225" s="72"/>
      <c r="E225" s="72"/>
      <c r="F225" s="73" t="str">
        <f t="shared" si="7"/>
        <v/>
      </c>
      <c r="G225" s="74" t="str">
        <f>IF(B225="","",VLOOKUP(B225,'①掲示&amp;名簿'!_xlnm.Print_Area,4,0))</f>
        <v/>
      </c>
      <c r="H225" s="75" t="str">
        <f>IF(B225="","",VLOOKUP(B225,'①掲示&amp;名簿'!_xlnm.Print_Area,2,0))</f>
        <v/>
      </c>
      <c r="I225" s="75">
        <v>224</v>
      </c>
      <c r="J225" s="66">
        <f t="shared" si="8"/>
        <v>1</v>
      </c>
      <c r="K225" s="66" t="str">
        <f>IF(B225="","",VLOOKUP(B225,'①掲示&amp;名簿'!B:J,3,0))</f>
        <v/>
      </c>
    </row>
    <row r="226" spans="2:11">
      <c r="B226" s="76"/>
      <c r="C226" s="71"/>
      <c r="D226" s="72"/>
      <c r="E226" s="72"/>
      <c r="F226" s="73" t="str">
        <f t="shared" si="7"/>
        <v/>
      </c>
      <c r="G226" s="74" t="str">
        <f>IF(B226="","",VLOOKUP(B226,'①掲示&amp;名簿'!_xlnm.Print_Area,4,0))</f>
        <v/>
      </c>
      <c r="H226" s="75" t="str">
        <f>IF(B226="","",VLOOKUP(B226,'①掲示&amp;名簿'!_xlnm.Print_Area,2,0))</f>
        <v/>
      </c>
      <c r="I226" s="75">
        <v>225</v>
      </c>
      <c r="J226" s="66">
        <f t="shared" si="8"/>
        <v>1</v>
      </c>
      <c r="K226" s="66" t="str">
        <f>IF(B226="","",VLOOKUP(B226,'①掲示&amp;名簿'!B:J,3,0))</f>
        <v/>
      </c>
    </row>
    <row r="227" spans="2:11">
      <c r="B227" s="76"/>
      <c r="C227" s="71"/>
      <c r="D227" s="72"/>
      <c r="E227" s="72"/>
      <c r="F227" s="73" t="str">
        <f t="shared" si="7"/>
        <v/>
      </c>
      <c r="G227" s="74" t="str">
        <f>IF(B227="","",VLOOKUP(B227,'①掲示&amp;名簿'!_xlnm.Print_Area,4,0))</f>
        <v/>
      </c>
      <c r="H227" s="75" t="str">
        <f>IF(B227="","",VLOOKUP(B227,'①掲示&amp;名簿'!_xlnm.Print_Area,2,0))</f>
        <v/>
      </c>
      <c r="I227" s="75">
        <v>226</v>
      </c>
      <c r="J227" s="66">
        <f t="shared" si="8"/>
        <v>1</v>
      </c>
      <c r="K227" s="66" t="str">
        <f>IF(B227="","",VLOOKUP(B227,'①掲示&amp;名簿'!B:J,3,0))</f>
        <v/>
      </c>
    </row>
    <row r="228" spans="2:11">
      <c r="B228" s="76"/>
      <c r="C228" s="71"/>
      <c r="D228" s="72"/>
      <c r="E228" s="72"/>
      <c r="F228" s="73" t="str">
        <f t="shared" si="7"/>
        <v/>
      </c>
      <c r="G228" s="74" t="str">
        <f>IF(B228="","",VLOOKUP(B228,'①掲示&amp;名簿'!_xlnm.Print_Area,4,0))</f>
        <v/>
      </c>
      <c r="H228" s="75" t="str">
        <f>IF(B228="","",VLOOKUP(B228,'①掲示&amp;名簿'!_xlnm.Print_Area,2,0))</f>
        <v/>
      </c>
      <c r="I228" s="75">
        <v>227</v>
      </c>
      <c r="J228" s="66">
        <f t="shared" si="8"/>
        <v>1</v>
      </c>
      <c r="K228" s="66" t="str">
        <f>IF(B228="","",VLOOKUP(B228,'①掲示&amp;名簿'!B:J,3,0))</f>
        <v/>
      </c>
    </row>
    <row r="229" spans="2:11">
      <c r="B229" s="76"/>
      <c r="C229" s="71"/>
      <c r="D229" s="72"/>
      <c r="E229" s="72"/>
      <c r="F229" s="73" t="str">
        <f t="shared" si="7"/>
        <v/>
      </c>
      <c r="G229" s="74" t="str">
        <f>IF(B229="","",VLOOKUP(B229,'①掲示&amp;名簿'!_xlnm.Print_Area,4,0))</f>
        <v/>
      </c>
      <c r="H229" s="75" t="str">
        <f>IF(B229="","",VLOOKUP(B229,'①掲示&amp;名簿'!_xlnm.Print_Area,2,0))</f>
        <v/>
      </c>
      <c r="I229" s="75">
        <v>228</v>
      </c>
      <c r="J229" s="66">
        <f t="shared" si="8"/>
        <v>1</v>
      </c>
      <c r="K229" s="66" t="str">
        <f>IF(B229="","",VLOOKUP(B229,'①掲示&amp;名簿'!B:J,3,0))</f>
        <v/>
      </c>
    </row>
    <row r="230" spans="2:11">
      <c r="B230" s="76"/>
      <c r="C230" s="71"/>
      <c r="D230" s="72"/>
      <c r="E230" s="72"/>
      <c r="F230" s="73" t="str">
        <f t="shared" si="7"/>
        <v/>
      </c>
      <c r="G230" s="74" t="str">
        <f>IF(B230="","",VLOOKUP(B230,'①掲示&amp;名簿'!_xlnm.Print_Area,4,0))</f>
        <v/>
      </c>
      <c r="H230" s="75" t="str">
        <f>IF(B230="","",VLOOKUP(B230,'①掲示&amp;名簿'!_xlnm.Print_Area,2,0))</f>
        <v/>
      </c>
      <c r="I230" s="75">
        <v>229</v>
      </c>
      <c r="J230" s="66">
        <f t="shared" si="8"/>
        <v>1</v>
      </c>
      <c r="K230" s="66" t="str">
        <f>IF(B230="","",VLOOKUP(B230,'①掲示&amp;名簿'!B:J,3,0))</f>
        <v/>
      </c>
    </row>
    <row r="231" spans="2:11">
      <c r="B231" s="76"/>
      <c r="C231" s="71"/>
      <c r="D231" s="72"/>
      <c r="E231" s="72"/>
      <c r="F231" s="73" t="str">
        <f t="shared" si="7"/>
        <v/>
      </c>
      <c r="G231" s="74" t="str">
        <f>IF(B231="","",VLOOKUP(B231,'①掲示&amp;名簿'!_xlnm.Print_Area,4,0))</f>
        <v/>
      </c>
      <c r="H231" s="75" t="str">
        <f>IF(B231="","",VLOOKUP(B231,'①掲示&amp;名簿'!_xlnm.Print_Area,2,0))</f>
        <v/>
      </c>
      <c r="I231" s="75">
        <v>230</v>
      </c>
      <c r="J231" s="66">
        <f t="shared" si="8"/>
        <v>1</v>
      </c>
      <c r="K231" s="66" t="str">
        <f>IF(B231="","",VLOOKUP(B231,'①掲示&amp;名簿'!B:J,3,0))</f>
        <v/>
      </c>
    </row>
    <row r="232" spans="2:11">
      <c r="B232" s="76"/>
      <c r="C232" s="71"/>
      <c r="D232" s="72"/>
      <c r="E232" s="72"/>
      <c r="F232" s="73" t="str">
        <f t="shared" ref="F232:F251" si="9">IF(TIME(C232,D232,E232)=0,"",TIME(C232,D232,E232))</f>
        <v/>
      </c>
      <c r="G232" s="74" t="str">
        <f>IF(B232="","",VLOOKUP(B232,'①掲示&amp;名簿'!_xlnm.Print_Area,4,0))</f>
        <v/>
      </c>
      <c r="H232" s="75" t="str">
        <f>IF(B232="","",VLOOKUP(B232,'①掲示&amp;名簿'!_xlnm.Print_Area,2,0))</f>
        <v/>
      </c>
      <c r="I232" s="75">
        <v>231</v>
      </c>
      <c r="J232" s="66">
        <f t="shared" si="8"/>
        <v>1</v>
      </c>
      <c r="K232" s="66" t="str">
        <f>IF(B232="","",VLOOKUP(B232,'①掲示&amp;名簿'!B:J,3,0))</f>
        <v/>
      </c>
    </row>
    <row r="233" spans="2:11">
      <c r="B233" s="76"/>
      <c r="C233" s="71"/>
      <c r="D233" s="72"/>
      <c r="E233" s="72"/>
      <c r="F233" s="73" t="str">
        <f t="shared" si="9"/>
        <v/>
      </c>
      <c r="G233" s="74" t="str">
        <f>IF(B233="","",VLOOKUP(B233,'①掲示&amp;名簿'!_xlnm.Print_Area,4,0))</f>
        <v/>
      </c>
      <c r="H233" s="75" t="str">
        <f>IF(B233="","",VLOOKUP(B233,'①掲示&amp;名簿'!_xlnm.Print_Area,2,0))</f>
        <v/>
      </c>
      <c r="I233" s="75">
        <v>232</v>
      </c>
      <c r="J233" s="66">
        <f t="shared" si="8"/>
        <v>1</v>
      </c>
      <c r="K233" s="66" t="str">
        <f>IF(B233="","",VLOOKUP(B233,'①掲示&amp;名簿'!B:J,3,0))</f>
        <v/>
      </c>
    </row>
    <row r="234" spans="2:11">
      <c r="B234" s="76"/>
      <c r="C234" s="71"/>
      <c r="D234" s="72"/>
      <c r="E234" s="72"/>
      <c r="F234" s="73" t="str">
        <f t="shared" si="9"/>
        <v/>
      </c>
      <c r="G234" s="74" t="str">
        <f>IF(B234="","",VLOOKUP(B234,'①掲示&amp;名簿'!_xlnm.Print_Area,4,0))</f>
        <v/>
      </c>
      <c r="H234" s="75" t="str">
        <f>IF(B234="","",VLOOKUP(B234,'①掲示&amp;名簿'!_xlnm.Print_Area,2,0))</f>
        <v/>
      </c>
      <c r="I234" s="75">
        <v>233</v>
      </c>
      <c r="J234" s="66">
        <f t="shared" si="8"/>
        <v>1</v>
      </c>
      <c r="K234" s="66" t="str">
        <f>IF(B234="","",VLOOKUP(B234,'①掲示&amp;名簿'!B:J,3,0))</f>
        <v/>
      </c>
    </row>
    <row r="235" spans="2:11">
      <c r="B235" s="76"/>
      <c r="C235" s="71"/>
      <c r="D235" s="72"/>
      <c r="E235" s="72"/>
      <c r="F235" s="73" t="str">
        <f t="shared" si="9"/>
        <v/>
      </c>
      <c r="G235" s="74" t="str">
        <f>IF(B235="","",VLOOKUP(B235,'①掲示&amp;名簿'!_xlnm.Print_Area,4,0))</f>
        <v/>
      </c>
      <c r="H235" s="75" t="str">
        <f>IF(B235="","",VLOOKUP(B235,'①掲示&amp;名簿'!_xlnm.Print_Area,2,0))</f>
        <v/>
      </c>
      <c r="I235" s="75">
        <v>234</v>
      </c>
      <c r="J235" s="66">
        <f t="shared" si="8"/>
        <v>1</v>
      </c>
      <c r="K235" s="66" t="str">
        <f>IF(B235="","",VLOOKUP(B235,'①掲示&amp;名簿'!B:J,3,0))</f>
        <v/>
      </c>
    </row>
    <row r="236" spans="2:11">
      <c r="B236" s="76"/>
      <c r="C236" s="71"/>
      <c r="D236" s="72"/>
      <c r="E236" s="72"/>
      <c r="F236" s="73" t="str">
        <f t="shared" si="9"/>
        <v/>
      </c>
      <c r="G236" s="74" t="str">
        <f>IF(B236="","",VLOOKUP(B236,'①掲示&amp;名簿'!_xlnm.Print_Area,4,0))</f>
        <v/>
      </c>
      <c r="H236" s="75" t="str">
        <f>IF(B236="","",VLOOKUP(B236,'①掲示&amp;名簿'!_xlnm.Print_Area,2,0))</f>
        <v/>
      </c>
      <c r="I236" s="75">
        <v>235</v>
      </c>
      <c r="J236" s="66">
        <f t="shared" si="8"/>
        <v>1</v>
      </c>
      <c r="K236" s="66" t="str">
        <f>IF(B236="","",VLOOKUP(B236,'①掲示&amp;名簿'!B:J,3,0))</f>
        <v/>
      </c>
    </row>
    <row r="237" spans="2:11">
      <c r="B237" s="76"/>
      <c r="C237" s="71"/>
      <c r="D237" s="72"/>
      <c r="E237" s="72"/>
      <c r="F237" s="73" t="str">
        <f t="shared" si="9"/>
        <v/>
      </c>
      <c r="G237" s="74" t="str">
        <f>IF(B237="","",VLOOKUP(B237,'①掲示&amp;名簿'!_xlnm.Print_Area,4,0))</f>
        <v/>
      </c>
      <c r="H237" s="75" t="str">
        <f>IF(B237="","",VLOOKUP(B237,'①掲示&amp;名簿'!_xlnm.Print_Area,2,0))</f>
        <v/>
      </c>
      <c r="I237" s="75">
        <v>236</v>
      </c>
      <c r="J237" s="66">
        <f t="shared" si="8"/>
        <v>1</v>
      </c>
      <c r="K237" s="66" t="str">
        <f>IF(B237="","",VLOOKUP(B237,'①掲示&amp;名簿'!B:J,3,0))</f>
        <v/>
      </c>
    </row>
    <row r="238" spans="2:11">
      <c r="B238" s="76"/>
      <c r="C238" s="71"/>
      <c r="D238" s="72"/>
      <c r="E238" s="72"/>
      <c r="F238" s="73" t="str">
        <f t="shared" si="9"/>
        <v/>
      </c>
      <c r="G238" s="74" t="str">
        <f>IF(B238="","",VLOOKUP(B238,'①掲示&amp;名簿'!_xlnm.Print_Area,4,0))</f>
        <v/>
      </c>
      <c r="H238" s="75" t="str">
        <f>IF(B238="","",VLOOKUP(B238,'①掲示&amp;名簿'!_xlnm.Print_Area,2,0))</f>
        <v/>
      </c>
      <c r="I238" s="75">
        <v>237</v>
      </c>
      <c r="J238" s="66">
        <f t="shared" si="8"/>
        <v>1</v>
      </c>
      <c r="K238" s="66" t="str">
        <f>IF(B238="","",VLOOKUP(B238,'①掲示&amp;名簿'!B:J,3,0))</f>
        <v/>
      </c>
    </row>
    <row r="239" spans="2:11">
      <c r="B239" s="76"/>
      <c r="C239" s="71"/>
      <c r="D239" s="72"/>
      <c r="E239" s="72"/>
      <c r="F239" s="73" t="str">
        <f t="shared" si="9"/>
        <v/>
      </c>
      <c r="G239" s="74" t="str">
        <f>IF(B239="","",VLOOKUP(B239,'①掲示&amp;名簿'!_xlnm.Print_Area,4,0))</f>
        <v/>
      </c>
      <c r="H239" s="75" t="str">
        <f>IF(B239="","",VLOOKUP(B239,'①掲示&amp;名簿'!_xlnm.Print_Area,2,0))</f>
        <v/>
      </c>
      <c r="I239" s="75">
        <v>238</v>
      </c>
      <c r="J239" s="66">
        <f t="shared" si="8"/>
        <v>1</v>
      </c>
      <c r="K239" s="66" t="str">
        <f>IF(B239="","",VLOOKUP(B239,'①掲示&amp;名簿'!B:J,3,0))</f>
        <v/>
      </c>
    </row>
    <row r="240" spans="2:11">
      <c r="B240" s="76"/>
      <c r="C240" s="71"/>
      <c r="D240" s="72"/>
      <c r="E240" s="72"/>
      <c r="F240" s="73" t="str">
        <f t="shared" si="9"/>
        <v/>
      </c>
      <c r="G240" s="74" t="str">
        <f>IF(B240="","",VLOOKUP(B240,'①掲示&amp;名簿'!_xlnm.Print_Area,4,0))</f>
        <v/>
      </c>
      <c r="H240" s="75" t="str">
        <f>IF(B240="","",VLOOKUP(B240,'①掲示&amp;名簿'!_xlnm.Print_Area,2,0))</f>
        <v/>
      </c>
      <c r="I240" s="75">
        <v>239</v>
      </c>
      <c r="J240" s="66">
        <f t="shared" si="8"/>
        <v>1</v>
      </c>
      <c r="K240" s="66" t="str">
        <f>IF(B240="","",VLOOKUP(B240,'①掲示&amp;名簿'!B:J,3,0))</f>
        <v/>
      </c>
    </row>
    <row r="241" spans="2:11">
      <c r="B241" s="76"/>
      <c r="C241" s="71"/>
      <c r="D241" s="72"/>
      <c r="E241" s="72"/>
      <c r="F241" s="73" t="str">
        <f t="shared" si="9"/>
        <v/>
      </c>
      <c r="G241" s="74" t="str">
        <f>IF(B241="","",VLOOKUP(B241,'①掲示&amp;名簿'!_xlnm.Print_Area,4,0))</f>
        <v/>
      </c>
      <c r="H241" s="75" t="str">
        <f>IF(B241="","",VLOOKUP(B241,'①掲示&amp;名簿'!_xlnm.Print_Area,2,0))</f>
        <v/>
      </c>
      <c r="I241" s="75">
        <v>240</v>
      </c>
      <c r="J241" s="66">
        <f t="shared" si="8"/>
        <v>1</v>
      </c>
      <c r="K241" s="66" t="str">
        <f>IF(B241="","",VLOOKUP(B241,'①掲示&amp;名簿'!B:J,3,0))</f>
        <v/>
      </c>
    </row>
    <row r="242" spans="2:11">
      <c r="B242" s="76"/>
      <c r="C242" s="71"/>
      <c r="D242" s="72"/>
      <c r="E242" s="72"/>
      <c r="F242" s="73" t="str">
        <f t="shared" si="9"/>
        <v/>
      </c>
      <c r="G242" s="74" t="str">
        <f>IF(B242="","",VLOOKUP(B242,'①掲示&amp;名簿'!_xlnm.Print_Area,4,0))</f>
        <v/>
      </c>
      <c r="H242" s="75" t="str">
        <f>IF(B242="","",VLOOKUP(B242,'①掲示&amp;名簿'!_xlnm.Print_Area,2,0))</f>
        <v/>
      </c>
      <c r="I242" s="75">
        <v>241</v>
      </c>
      <c r="J242" s="66">
        <f t="shared" si="8"/>
        <v>1</v>
      </c>
      <c r="K242" s="66" t="str">
        <f>IF(B242="","",VLOOKUP(B242,'①掲示&amp;名簿'!B:J,3,0))</f>
        <v/>
      </c>
    </row>
    <row r="243" spans="2:11">
      <c r="B243" s="76"/>
      <c r="C243" s="71"/>
      <c r="D243" s="72"/>
      <c r="E243" s="72"/>
      <c r="F243" s="73" t="str">
        <f t="shared" si="9"/>
        <v/>
      </c>
      <c r="G243" s="74" t="str">
        <f>IF(B243="","",VLOOKUP(B243,'①掲示&amp;名簿'!_xlnm.Print_Area,4,0))</f>
        <v/>
      </c>
      <c r="H243" s="75" t="str">
        <f>IF(B243="","",VLOOKUP(B243,'①掲示&amp;名簿'!_xlnm.Print_Area,2,0))</f>
        <v/>
      </c>
      <c r="I243" s="75">
        <v>242</v>
      </c>
      <c r="J243" s="66">
        <f t="shared" si="8"/>
        <v>1</v>
      </c>
      <c r="K243" s="66" t="str">
        <f>IF(B243="","",VLOOKUP(B243,'①掲示&amp;名簿'!B:J,3,0))</f>
        <v/>
      </c>
    </row>
    <row r="244" spans="2:11">
      <c r="B244" s="76"/>
      <c r="C244" s="71"/>
      <c r="D244" s="72"/>
      <c r="E244" s="72"/>
      <c r="F244" s="73" t="str">
        <f t="shared" si="9"/>
        <v/>
      </c>
      <c r="G244" s="74" t="str">
        <f>IF(B244="","",VLOOKUP(B244,'①掲示&amp;名簿'!_xlnm.Print_Area,4,0))</f>
        <v/>
      </c>
      <c r="H244" s="75" t="str">
        <f>IF(B244="","",VLOOKUP(B244,'①掲示&amp;名簿'!_xlnm.Print_Area,2,0))</f>
        <v/>
      </c>
      <c r="I244" s="75">
        <v>243</v>
      </c>
      <c r="J244" s="66">
        <f t="shared" si="8"/>
        <v>1</v>
      </c>
      <c r="K244" s="66" t="str">
        <f>IF(B244="","",VLOOKUP(B244,'①掲示&amp;名簿'!B:J,3,0))</f>
        <v/>
      </c>
    </row>
    <row r="245" spans="2:11">
      <c r="B245" s="76"/>
      <c r="C245" s="71"/>
      <c r="D245" s="72"/>
      <c r="E245" s="72"/>
      <c r="F245" s="73" t="str">
        <f t="shared" si="9"/>
        <v/>
      </c>
      <c r="G245" s="74" t="str">
        <f>IF(B245="","",VLOOKUP(B245,'①掲示&amp;名簿'!_xlnm.Print_Area,4,0))</f>
        <v/>
      </c>
      <c r="H245" s="75" t="str">
        <f>IF(B245="","",VLOOKUP(B245,'①掲示&amp;名簿'!_xlnm.Print_Area,2,0))</f>
        <v/>
      </c>
      <c r="I245" s="75">
        <v>244</v>
      </c>
      <c r="J245" s="66">
        <f t="shared" si="8"/>
        <v>1</v>
      </c>
      <c r="K245" s="66" t="str">
        <f>IF(B245="","",VLOOKUP(B245,'①掲示&amp;名簿'!B:J,3,0))</f>
        <v/>
      </c>
    </row>
    <row r="246" spans="2:11">
      <c r="B246" s="76"/>
      <c r="C246" s="71"/>
      <c r="D246" s="72"/>
      <c r="E246" s="72"/>
      <c r="F246" s="73" t="str">
        <f t="shared" si="9"/>
        <v/>
      </c>
      <c r="G246" s="74" t="str">
        <f>IF(B246="","",VLOOKUP(B246,'①掲示&amp;名簿'!_xlnm.Print_Area,4,0))</f>
        <v/>
      </c>
      <c r="H246" s="75" t="str">
        <f>IF(B246="","",VLOOKUP(B246,'①掲示&amp;名簿'!_xlnm.Print_Area,2,0))</f>
        <v/>
      </c>
      <c r="I246" s="75">
        <v>245</v>
      </c>
      <c r="J246" s="66">
        <f t="shared" si="8"/>
        <v>1</v>
      </c>
      <c r="K246" s="66" t="str">
        <f>IF(B246="","",VLOOKUP(B246,'①掲示&amp;名簿'!B:J,3,0))</f>
        <v/>
      </c>
    </row>
    <row r="247" spans="2:11">
      <c r="B247" s="76"/>
      <c r="C247" s="71"/>
      <c r="D247" s="72"/>
      <c r="E247" s="72"/>
      <c r="F247" s="73" t="str">
        <f t="shared" si="9"/>
        <v/>
      </c>
      <c r="G247" s="74" t="str">
        <f>IF(B247="","",VLOOKUP(B247,'①掲示&amp;名簿'!_xlnm.Print_Area,4,0))</f>
        <v/>
      </c>
      <c r="H247" s="75" t="str">
        <f>IF(B247="","",VLOOKUP(B247,'①掲示&amp;名簿'!_xlnm.Print_Area,2,0))</f>
        <v/>
      </c>
      <c r="I247" s="75">
        <v>246</v>
      </c>
      <c r="J247" s="66">
        <f t="shared" si="8"/>
        <v>1</v>
      </c>
      <c r="K247" s="66" t="str">
        <f>IF(B247="","",VLOOKUP(B247,'①掲示&amp;名簿'!B:J,3,0))</f>
        <v/>
      </c>
    </row>
    <row r="248" spans="2:11">
      <c r="B248" s="76"/>
      <c r="C248" s="71"/>
      <c r="D248" s="72"/>
      <c r="E248" s="72"/>
      <c r="F248" s="73" t="str">
        <f t="shared" si="9"/>
        <v/>
      </c>
      <c r="G248" s="74" t="str">
        <f>IF(B248="","",VLOOKUP(B248,'①掲示&amp;名簿'!_xlnm.Print_Area,4,0))</f>
        <v/>
      </c>
      <c r="H248" s="75" t="str">
        <f>IF(B248="","",VLOOKUP(B248,'①掲示&amp;名簿'!_xlnm.Print_Area,2,0))</f>
        <v/>
      </c>
      <c r="I248" s="75">
        <v>247</v>
      </c>
      <c r="J248" s="66">
        <f t="shared" si="8"/>
        <v>1</v>
      </c>
      <c r="K248" s="66" t="str">
        <f>IF(B248="","",VLOOKUP(B248,'①掲示&amp;名簿'!B:J,3,0))</f>
        <v/>
      </c>
    </row>
    <row r="249" spans="2:11">
      <c r="B249" s="76"/>
      <c r="C249" s="71"/>
      <c r="D249" s="72"/>
      <c r="E249" s="72"/>
      <c r="F249" s="73" t="str">
        <f t="shared" si="9"/>
        <v/>
      </c>
      <c r="G249" s="74" t="str">
        <f>IF(B249="","",VLOOKUP(B249,'①掲示&amp;名簿'!_xlnm.Print_Area,4,0))</f>
        <v/>
      </c>
      <c r="H249" s="75" t="str">
        <f>IF(B249="","",VLOOKUP(B249,'①掲示&amp;名簿'!_xlnm.Print_Area,2,0))</f>
        <v/>
      </c>
      <c r="I249" s="75">
        <v>248</v>
      </c>
      <c r="J249" s="66">
        <f t="shared" si="8"/>
        <v>1</v>
      </c>
      <c r="K249" s="66" t="str">
        <f>IF(B249="","",VLOOKUP(B249,'①掲示&amp;名簿'!B:J,3,0))</f>
        <v/>
      </c>
    </row>
    <row r="250" spans="2:11">
      <c r="B250" s="76"/>
      <c r="C250" s="71"/>
      <c r="D250" s="72"/>
      <c r="E250" s="72"/>
      <c r="F250" s="73" t="str">
        <f t="shared" si="9"/>
        <v/>
      </c>
      <c r="G250" s="74" t="str">
        <f>IF(B250="","",VLOOKUP(B250,'①掲示&amp;名簿'!_xlnm.Print_Area,4,0))</f>
        <v/>
      </c>
      <c r="H250" s="75" t="str">
        <f>IF(B250="","",VLOOKUP(B250,'①掲示&amp;名簿'!_xlnm.Print_Area,2,0))</f>
        <v/>
      </c>
      <c r="I250" s="75">
        <v>249</v>
      </c>
      <c r="J250" s="66">
        <f t="shared" si="8"/>
        <v>1</v>
      </c>
      <c r="K250" s="66" t="str">
        <f>IF(B250="","",VLOOKUP(B250,'①掲示&amp;名簿'!B:J,3,0))</f>
        <v/>
      </c>
    </row>
    <row r="251" spans="2:11">
      <c r="B251" s="76"/>
      <c r="C251" s="71"/>
      <c r="D251" s="72"/>
      <c r="E251" s="72"/>
      <c r="F251" s="73" t="str">
        <f t="shared" si="9"/>
        <v/>
      </c>
      <c r="G251" s="74" t="str">
        <f>IF(B251="","",VLOOKUP(B251,'①掲示&amp;名簿'!_xlnm.Print_Area,4,0))</f>
        <v/>
      </c>
      <c r="H251" s="75" t="str">
        <f>IF(B251="","",VLOOKUP(B251,'①掲示&amp;名簿'!_xlnm.Print_Area,2,0))</f>
        <v/>
      </c>
      <c r="I251" s="75">
        <v>250</v>
      </c>
      <c r="J251" s="66">
        <f t="shared" si="8"/>
        <v>1</v>
      </c>
      <c r="K251" s="66" t="str">
        <f>IF(B251="","",VLOOKUP(B251,'①掲示&amp;名簿'!B:J,3,0))</f>
        <v/>
      </c>
    </row>
    <row r="252" spans="2:11">
      <c r="J252" s="66">
        <f t="shared" si="8"/>
        <v>1</v>
      </c>
    </row>
    <row r="253" spans="2:11">
      <c r="J253" s="66">
        <f t="shared" si="8"/>
        <v>1</v>
      </c>
    </row>
    <row r="254" spans="2:11">
      <c r="J254" s="66">
        <f t="shared" si="8"/>
        <v>1</v>
      </c>
    </row>
    <row r="255" spans="2:11">
      <c r="J255" s="66">
        <f t="shared" si="8"/>
        <v>1</v>
      </c>
    </row>
    <row r="256" spans="2:11">
      <c r="J256" s="66">
        <f t="shared" si="8"/>
        <v>1</v>
      </c>
    </row>
    <row r="257" spans="10:10">
      <c r="J257" s="66">
        <f t="shared" si="8"/>
        <v>1</v>
      </c>
    </row>
    <row r="258" spans="10:10">
      <c r="J258" s="66">
        <f t="shared" si="8"/>
        <v>1</v>
      </c>
    </row>
    <row r="259" spans="10:10">
      <c r="J259" s="66">
        <f t="shared" ref="J259:J322" si="10">SUMPRODUCT(($H$2:$H$377=H259)*($F$2:$F$377&lt;F259))+1</f>
        <v>1</v>
      </c>
    </row>
    <row r="260" spans="10:10">
      <c r="J260" s="66">
        <f t="shared" si="10"/>
        <v>1</v>
      </c>
    </row>
    <row r="261" spans="10:10">
      <c r="J261" s="66">
        <f t="shared" si="10"/>
        <v>1</v>
      </c>
    </row>
    <row r="262" spans="10:10">
      <c r="J262" s="66">
        <f t="shared" si="10"/>
        <v>1</v>
      </c>
    </row>
    <row r="263" spans="10:10">
      <c r="J263" s="66">
        <f t="shared" si="10"/>
        <v>1</v>
      </c>
    </row>
    <row r="264" spans="10:10">
      <c r="J264" s="66">
        <f t="shared" si="10"/>
        <v>1</v>
      </c>
    </row>
    <row r="265" spans="10:10">
      <c r="J265" s="66">
        <f t="shared" si="10"/>
        <v>1</v>
      </c>
    </row>
    <row r="266" spans="10:10">
      <c r="J266" s="66">
        <f t="shared" si="10"/>
        <v>1</v>
      </c>
    </row>
    <row r="267" spans="10:10">
      <c r="J267" s="66">
        <f t="shared" si="10"/>
        <v>1</v>
      </c>
    </row>
    <row r="268" spans="10:10">
      <c r="J268" s="66">
        <f t="shared" si="10"/>
        <v>1</v>
      </c>
    </row>
    <row r="269" spans="10:10">
      <c r="J269" s="66">
        <f t="shared" si="10"/>
        <v>1</v>
      </c>
    </row>
    <row r="270" spans="10:10">
      <c r="J270" s="66">
        <f t="shared" si="10"/>
        <v>1</v>
      </c>
    </row>
    <row r="271" spans="10:10">
      <c r="J271" s="66">
        <f t="shared" si="10"/>
        <v>1</v>
      </c>
    </row>
    <row r="272" spans="10:10">
      <c r="J272" s="66">
        <f t="shared" si="10"/>
        <v>1</v>
      </c>
    </row>
    <row r="273" spans="10:10">
      <c r="J273" s="66">
        <f t="shared" si="10"/>
        <v>1</v>
      </c>
    </row>
    <row r="274" spans="10:10">
      <c r="J274" s="66">
        <f t="shared" si="10"/>
        <v>1</v>
      </c>
    </row>
    <row r="275" spans="10:10">
      <c r="J275" s="66">
        <f t="shared" si="10"/>
        <v>1</v>
      </c>
    </row>
    <row r="276" spans="10:10">
      <c r="J276" s="66">
        <f t="shared" si="10"/>
        <v>1</v>
      </c>
    </row>
    <row r="277" spans="10:10">
      <c r="J277" s="66">
        <f t="shared" si="10"/>
        <v>1</v>
      </c>
    </row>
    <row r="278" spans="10:10">
      <c r="J278" s="66">
        <f t="shared" si="10"/>
        <v>1</v>
      </c>
    </row>
    <row r="279" spans="10:10">
      <c r="J279" s="66">
        <f t="shared" si="10"/>
        <v>1</v>
      </c>
    </row>
    <row r="280" spans="10:10">
      <c r="J280" s="66">
        <f t="shared" si="10"/>
        <v>1</v>
      </c>
    </row>
    <row r="281" spans="10:10">
      <c r="J281" s="66">
        <f t="shared" si="10"/>
        <v>1</v>
      </c>
    </row>
    <row r="282" spans="10:10">
      <c r="J282" s="66">
        <f t="shared" si="10"/>
        <v>1</v>
      </c>
    </row>
    <row r="283" spans="10:10">
      <c r="J283" s="66">
        <f t="shared" si="10"/>
        <v>1</v>
      </c>
    </row>
    <row r="284" spans="10:10">
      <c r="J284" s="66">
        <f t="shared" si="10"/>
        <v>1</v>
      </c>
    </row>
    <row r="285" spans="10:10">
      <c r="J285" s="66">
        <f t="shared" si="10"/>
        <v>1</v>
      </c>
    </row>
    <row r="286" spans="10:10">
      <c r="J286" s="66">
        <f t="shared" si="10"/>
        <v>1</v>
      </c>
    </row>
    <row r="287" spans="10:10">
      <c r="J287" s="66">
        <f t="shared" si="10"/>
        <v>1</v>
      </c>
    </row>
    <row r="288" spans="10:10">
      <c r="J288" s="66">
        <f t="shared" si="10"/>
        <v>1</v>
      </c>
    </row>
    <row r="289" spans="10:10">
      <c r="J289" s="66">
        <f t="shared" si="10"/>
        <v>1</v>
      </c>
    </row>
    <row r="290" spans="10:10">
      <c r="J290" s="66">
        <f t="shared" si="10"/>
        <v>1</v>
      </c>
    </row>
    <row r="291" spans="10:10">
      <c r="J291" s="66">
        <f t="shared" si="10"/>
        <v>1</v>
      </c>
    </row>
    <row r="292" spans="10:10">
      <c r="J292" s="66">
        <f t="shared" si="10"/>
        <v>1</v>
      </c>
    </row>
    <row r="293" spans="10:10">
      <c r="J293" s="66">
        <f t="shared" si="10"/>
        <v>1</v>
      </c>
    </row>
    <row r="294" spans="10:10">
      <c r="J294" s="66">
        <f t="shared" si="10"/>
        <v>1</v>
      </c>
    </row>
    <row r="295" spans="10:10">
      <c r="J295" s="66">
        <f t="shared" si="10"/>
        <v>1</v>
      </c>
    </row>
    <row r="296" spans="10:10">
      <c r="J296" s="66">
        <f t="shared" si="10"/>
        <v>1</v>
      </c>
    </row>
    <row r="297" spans="10:10">
      <c r="J297" s="66">
        <f t="shared" si="10"/>
        <v>1</v>
      </c>
    </row>
    <row r="298" spans="10:10">
      <c r="J298" s="66">
        <f t="shared" si="10"/>
        <v>1</v>
      </c>
    </row>
    <row r="299" spans="10:10">
      <c r="J299" s="66">
        <f t="shared" si="10"/>
        <v>1</v>
      </c>
    </row>
    <row r="300" spans="10:10">
      <c r="J300" s="66">
        <f t="shared" si="10"/>
        <v>1</v>
      </c>
    </row>
    <row r="301" spans="10:10">
      <c r="J301" s="66">
        <f t="shared" si="10"/>
        <v>1</v>
      </c>
    </row>
    <row r="302" spans="10:10">
      <c r="J302" s="66">
        <f t="shared" si="10"/>
        <v>1</v>
      </c>
    </row>
    <row r="303" spans="10:10">
      <c r="J303" s="66">
        <f t="shared" si="10"/>
        <v>1</v>
      </c>
    </row>
    <row r="304" spans="10:10">
      <c r="J304" s="66">
        <f t="shared" si="10"/>
        <v>1</v>
      </c>
    </row>
    <row r="305" spans="10:10">
      <c r="J305" s="66">
        <f t="shared" si="10"/>
        <v>1</v>
      </c>
    </row>
    <row r="306" spans="10:10">
      <c r="J306" s="66">
        <f t="shared" si="10"/>
        <v>1</v>
      </c>
    </row>
    <row r="307" spans="10:10">
      <c r="J307" s="66">
        <f t="shared" si="10"/>
        <v>1</v>
      </c>
    </row>
    <row r="308" spans="10:10">
      <c r="J308" s="66">
        <f t="shared" si="10"/>
        <v>1</v>
      </c>
    </row>
    <row r="309" spans="10:10">
      <c r="J309" s="66">
        <f t="shared" si="10"/>
        <v>1</v>
      </c>
    </row>
    <row r="310" spans="10:10">
      <c r="J310" s="66">
        <f t="shared" si="10"/>
        <v>1</v>
      </c>
    </row>
    <row r="311" spans="10:10">
      <c r="J311" s="66">
        <f t="shared" si="10"/>
        <v>1</v>
      </c>
    </row>
    <row r="312" spans="10:10">
      <c r="J312" s="66">
        <f t="shared" si="10"/>
        <v>1</v>
      </c>
    </row>
    <row r="313" spans="10:10">
      <c r="J313" s="66">
        <f t="shared" si="10"/>
        <v>1</v>
      </c>
    </row>
    <row r="314" spans="10:10">
      <c r="J314" s="66">
        <f t="shared" si="10"/>
        <v>1</v>
      </c>
    </row>
    <row r="315" spans="10:10">
      <c r="J315" s="66">
        <f t="shared" si="10"/>
        <v>1</v>
      </c>
    </row>
    <row r="316" spans="10:10">
      <c r="J316" s="66">
        <f t="shared" si="10"/>
        <v>1</v>
      </c>
    </row>
    <row r="317" spans="10:10">
      <c r="J317" s="66">
        <f t="shared" si="10"/>
        <v>1</v>
      </c>
    </row>
    <row r="318" spans="10:10">
      <c r="J318" s="66">
        <f t="shared" si="10"/>
        <v>1</v>
      </c>
    </row>
    <row r="319" spans="10:10">
      <c r="J319" s="66">
        <f t="shared" si="10"/>
        <v>1</v>
      </c>
    </row>
    <row r="320" spans="10:10">
      <c r="J320" s="66">
        <f t="shared" si="10"/>
        <v>1</v>
      </c>
    </row>
    <row r="321" spans="10:10">
      <c r="J321" s="66">
        <f t="shared" si="10"/>
        <v>1</v>
      </c>
    </row>
    <row r="322" spans="10:10">
      <c r="J322" s="66">
        <f t="shared" si="10"/>
        <v>1</v>
      </c>
    </row>
    <row r="323" spans="10:10">
      <c r="J323" s="66">
        <f t="shared" ref="J323:J377" si="11">SUMPRODUCT(($H$2:$H$377=H323)*($F$2:$F$377&lt;F323))+1</f>
        <v>1</v>
      </c>
    </row>
    <row r="324" spans="10:10">
      <c r="J324" s="66">
        <f t="shared" si="11"/>
        <v>1</v>
      </c>
    </row>
    <row r="325" spans="10:10">
      <c r="J325" s="66">
        <f t="shared" si="11"/>
        <v>1</v>
      </c>
    </row>
    <row r="326" spans="10:10">
      <c r="J326" s="66">
        <f t="shared" si="11"/>
        <v>1</v>
      </c>
    </row>
    <row r="327" spans="10:10">
      <c r="J327" s="66">
        <f t="shared" si="11"/>
        <v>1</v>
      </c>
    </row>
    <row r="328" spans="10:10">
      <c r="J328" s="66">
        <f t="shared" si="11"/>
        <v>1</v>
      </c>
    </row>
    <row r="329" spans="10:10">
      <c r="J329" s="66">
        <f t="shared" si="11"/>
        <v>1</v>
      </c>
    </row>
    <row r="330" spans="10:10">
      <c r="J330" s="66">
        <f t="shared" si="11"/>
        <v>1</v>
      </c>
    </row>
    <row r="331" spans="10:10">
      <c r="J331" s="66">
        <f t="shared" si="11"/>
        <v>1</v>
      </c>
    </row>
    <row r="332" spans="10:10">
      <c r="J332" s="66">
        <f t="shared" si="11"/>
        <v>1</v>
      </c>
    </row>
    <row r="333" spans="10:10">
      <c r="J333" s="66">
        <f t="shared" si="11"/>
        <v>1</v>
      </c>
    </row>
    <row r="334" spans="10:10">
      <c r="J334" s="66">
        <f t="shared" si="11"/>
        <v>1</v>
      </c>
    </row>
    <row r="335" spans="10:10">
      <c r="J335" s="66">
        <f t="shared" si="11"/>
        <v>1</v>
      </c>
    </row>
    <row r="336" spans="10:10">
      <c r="J336" s="66">
        <f t="shared" si="11"/>
        <v>1</v>
      </c>
    </row>
    <row r="337" spans="10:10">
      <c r="J337" s="66">
        <f t="shared" si="11"/>
        <v>1</v>
      </c>
    </row>
    <row r="338" spans="10:10">
      <c r="J338" s="66">
        <f t="shared" si="11"/>
        <v>1</v>
      </c>
    </row>
    <row r="339" spans="10:10">
      <c r="J339" s="66">
        <f t="shared" si="11"/>
        <v>1</v>
      </c>
    </row>
    <row r="340" spans="10:10">
      <c r="J340" s="66">
        <f t="shared" si="11"/>
        <v>1</v>
      </c>
    </row>
    <row r="341" spans="10:10">
      <c r="J341" s="66">
        <f t="shared" si="11"/>
        <v>1</v>
      </c>
    </row>
    <row r="342" spans="10:10">
      <c r="J342" s="66">
        <f t="shared" si="11"/>
        <v>1</v>
      </c>
    </row>
    <row r="343" spans="10:10">
      <c r="J343" s="66">
        <f t="shared" si="11"/>
        <v>1</v>
      </c>
    </row>
    <row r="344" spans="10:10">
      <c r="J344" s="66">
        <f t="shared" si="11"/>
        <v>1</v>
      </c>
    </row>
    <row r="345" spans="10:10">
      <c r="J345" s="66">
        <f t="shared" si="11"/>
        <v>1</v>
      </c>
    </row>
    <row r="346" spans="10:10">
      <c r="J346" s="66">
        <f t="shared" si="11"/>
        <v>1</v>
      </c>
    </row>
    <row r="347" spans="10:10">
      <c r="J347" s="66">
        <f t="shared" si="11"/>
        <v>1</v>
      </c>
    </row>
    <row r="348" spans="10:10">
      <c r="J348" s="66">
        <f t="shared" si="11"/>
        <v>1</v>
      </c>
    </row>
    <row r="349" spans="10:10">
      <c r="J349" s="66">
        <f t="shared" si="11"/>
        <v>1</v>
      </c>
    </row>
    <row r="350" spans="10:10">
      <c r="J350" s="66">
        <f t="shared" si="11"/>
        <v>1</v>
      </c>
    </row>
    <row r="351" spans="10:10">
      <c r="J351" s="66">
        <f t="shared" si="11"/>
        <v>1</v>
      </c>
    </row>
    <row r="352" spans="10:10">
      <c r="J352" s="66">
        <f t="shared" si="11"/>
        <v>1</v>
      </c>
    </row>
    <row r="353" spans="10:10">
      <c r="J353" s="66">
        <f t="shared" si="11"/>
        <v>1</v>
      </c>
    </row>
    <row r="354" spans="10:10">
      <c r="J354" s="66">
        <f t="shared" si="11"/>
        <v>1</v>
      </c>
    </row>
    <row r="355" spans="10:10">
      <c r="J355" s="66">
        <f t="shared" si="11"/>
        <v>1</v>
      </c>
    </row>
    <row r="356" spans="10:10">
      <c r="J356" s="66">
        <f t="shared" si="11"/>
        <v>1</v>
      </c>
    </row>
    <row r="357" spans="10:10">
      <c r="J357" s="66">
        <f t="shared" si="11"/>
        <v>1</v>
      </c>
    </row>
    <row r="358" spans="10:10">
      <c r="J358" s="66">
        <f t="shared" si="11"/>
        <v>1</v>
      </c>
    </row>
    <row r="359" spans="10:10">
      <c r="J359" s="66">
        <f t="shared" si="11"/>
        <v>1</v>
      </c>
    </row>
    <row r="360" spans="10:10">
      <c r="J360" s="66">
        <f t="shared" si="11"/>
        <v>1</v>
      </c>
    </row>
    <row r="361" spans="10:10">
      <c r="J361" s="66">
        <f t="shared" si="11"/>
        <v>1</v>
      </c>
    </row>
    <row r="362" spans="10:10">
      <c r="J362" s="66">
        <f t="shared" si="11"/>
        <v>1</v>
      </c>
    </row>
    <row r="363" spans="10:10">
      <c r="J363" s="66">
        <f t="shared" si="11"/>
        <v>1</v>
      </c>
    </row>
    <row r="364" spans="10:10">
      <c r="J364" s="66">
        <f t="shared" si="11"/>
        <v>1</v>
      </c>
    </row>
    <row r="365" spans="10:10">
      <c r="J365" s="66">
        <f t="shared" si="11"/>
        <v>1</v>
      </c>
    </row>
    <row r="366" spans="10:10">
      <c r="J366" s="66">
        <f t="shared" si="11"/>
        <v>1</v>
      </c>
    </row>
    <row r="367" spans="10:10">
      <c r="J367" s="66">
        <f t="shared" si="11"/>
        <v>1</v>
      </c>
    </row>
    <row r="368" spans="10:10">
      <c r="J368" s="66">
        <f t="shared" si="11"/>
        <v>1</v>
      </c>
    </row>
    <row r="369" spans="10:10">
      <c r="J369" s="66">
        <f t="shared" si="11"/>
        <v>1</v>
      </c>
    </row>
    <row r="370" spans="10:10">
      <c r="J370" s="66">
        <f t="shared" si="11"/>
        <v>1</v>
      </c>
    </row>
    <row r="371" spans="10:10">
      <c r="J371" s="66">
        <f t="shared" si="11"/>
        <v>1</v>
      </c>
    </row>
    <row r="372" spans="10:10">
      <c r="J372" s="66">
        <f t="shared" si="11"/>
        <v>1</v>
      </c>
    </row>
    <row r="373" spans="10:10">
      <c r="J373" s="66">
        <f t="shared" si="11"/>
        <v>1</v>
      </c>
    </row>
    <row r="374" spans="10:10">
      <c r="J374" s="66">
        <f t="shared" si="11"/>
        <v>1</v>
      </c>
    </row>
    <row r="375" spans="10:10">
      <c r="J375" s="66">
        <f t="shared" si="11"/>
        <v>1</v>
      </c>
    </row>
    <row r="376" spans="10:10">
      <c r="J376" s="66">
        <f t="shared" si="11"/>
        <v>1</v>
      </c>
    </row>
    <row r="377" spans="10:10">
      <c r="J377" s="66">
        <f t="shared" si="11"/>
        <v>1</v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C8" sqref="C8"/>
    </sheetView>
  </sheetViews>
  <sheetFormatPr defaultRowHeight="17.25"/>
  <cols>
    <col min="1" max="1" width="9.25" bestFit="1" customWidth="1"/>
    <col min="2" max="2" width="12" bestFit="1" customWidth="1"/>
    <col min="3" max="3" width="16.25" customWidth="1"/>
    <col min="4" max="4" width="5.25" style="1" customWidth="1"/>
    <col min="5" max="5" width="10.25" style="4" bestFit="1" customWidth="1"/>
    <col min="6" max="11" width="16.875" bestFit="1" customWidth="1"/>
    <col min="12" max="12" width="8.25" customWidth="1"/>
  </cols>
  <sheetData>
    <row r="1" spans="1:6">
      <c r="A1" s="9" t="s">
        <v>38</v>
      </c>
      <c r="B1" s="6" t="s">
        <v>80</v>
      </c>
      <c r="C1" s="7" t="s">
        <v>37</v>
      </c>
      <c r="D1" s="3"/>
      <c r="F1" s="8" t="s">
        <v>33</v>
      </c>
    </row>
    <row r="2" spans="1:6">
      <c r="F2" t="s">
        <v>22</v>
      </c>
    </row>
    <row r="3" spans="1:6" ht="17.25" customHeight="1">
      <c r="A3" s="10" t="s">
        <v>19</v>
      </c>
      <c r="B3" s="11"/>
      <c r="C3" s="11"/>
      <c r="D3" s="2"/>
      <c r="F3" t="s">
        <v>28</v>
      </c>
    </row>
    <row r="4" spans="1:6" ht="14.25">
      <c r="A4" s="12" t="s">
        <v>21</v>
      </c>
      <c r="B4" s="13" t="s">
        <v>31</v>
      </c>
      <c r="C4" s="13" t="s">
        <v>20</v>
      </c>
      <c r="D4" s="2" t="s">
        <v>42</v>
      </c>
      <c r="E4" s="5" t="s">
        <v>32</v>
      </c>
    </row>
    <row r="5" spans="1:6" ht="17.25" customHeight="1">
      <c r="A5" s="34"/>
      <c r="B5" s="49"/>
      <c r="C5" s="49"/>
      <c r="D5" s="6"/>
      <c r="E5" s="4" t="str">
        <f>IF(ISERROR(RANK(D5,D:D,1))=TRUE,"",RANK(D5,D:D,1))</f>
        <v/>
      </c>
    </row>
    <row r="6" spans="1:6" ht="17.25" customHeight="1">
      <c r="D6"/>
      <c r="E6" s="4" t="str">
        <f>IF(ISERROR(RANK(D6,D:D,1))=TRUE,"",RANK(D6,D:D,1))</f>
        <v/>
      </c>
    </row>
    <row r="7" spans="1:6" ht="17.25" customHeight="1">
      <c r="D7"/>
      <c r="E7" s="4" t="str">
        <f>IF(ISERROR(RANK(D7,D:D,1))=TRUE,"",RANK(D7,D:D,1))</f>
        <v/>
      </c>
    </row>
    <row r="8" spans="1:6" ht="17.25" customHeight="1">
      <c r="D8"/>
      <c r="E8" s="4" t="str">
        <f>IF(ISERROR(RANK(D8,D:D,1))=TRUE,"",RANK(D8,D:D,1))</f>
        <v/>
      </c>
    </row>
    <row r="9" spans="1:6">
      <c r="D9"/>
      <c r="E9" s="4" t="str">
        <f t="shared" ref="E9:E16" si="0">IF(ISERROR(RANK(D9,D:D,1))=TRUE,"",RANK(D9,D:D,1))</f>
        <v/>
      </c>
    </row>
    <row r="10" spans="1:6">
      <c r="D10"/>
      <c r="E10" s="4" t="str">
        <f t="shared" si="0"/>
        <v/>
      </c>
    </row>
    <row r="11" spans="1:6">
      <c r="D11"/>
      <c r="E11" s="4" t="str">
        <f t="shared" si="0"/>
        <v/>
      </c>
    </row>
    <row r="12" spans="1:6">
      <c r="D12"/>
      <c r="E12" s="4" t="str">
        <f t="shared" si="0"/>
        <v/>
      </c>
    </row>
    <row r="13" spans="1:6">
      <c r="D13"/>
      <c r="E13" s="4" t="str">
        <f t="shared" si="0"/>
        <v/>
      </c>
    </row>
    <row r="14" spans="1:6">
      <c r="D14"/>
      <c r="E14" s="4" t="str">
        <f t="shared" si="0"/>
        <v/>
      </c>
    </row>
    <row r="15" spans="1:6">
      <c r="D15"/>
      <c r="E15" s="4" t="str">
        <f t="shared" si="0"/>
        <v/>
      </c>
    </row>
    <row r="16" spans="1:6">
      <c r="D16"/>
      <c r="E16" s="4" t="str">
        <f t="shared" si="0"/>
        <v/>
      </c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  <row r="25" spans="4:4">
      <c r="D25"/>
    </row>
    <row r="26" spans="4:4">
      <c r="D26"/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  <row r="55" spans="4:4">
      <c r="D55"/>
    </row>
    <row r="56" spans="4:4">
      <c r="D56"/>
    </row>
    <row r="57" spans="4:4">
      <c r="D57"/>
    </row>
    <row r="58" spans="4:4">
      <c r="D58"/>
    </row>
    <row r="59" spans="4:4">
      <c r="D59"/>
    </row>
    <row r="60" spans="4:4">
      <c r="D60"/>
    </row>
    <row r="61" spans="4:4">
      <c r="D61"/>
    </row>
    <row r="62" spans="4:4">
      <c r="D62"/>
    </row>
    <row r="63" spans="4:4">
      <c r="D63"/>
    </row>
    <row r="64" spans="4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R74"/>
  <sheetViews>
    <sheetView topLeftCell="AX1" zoomScale="30" zoomScaleNormal="30" workbookViewId="0">
      <selection activeCell="U46" sqref="U46"/>
    </sheetView>
  </sheetViews>
  <sheetFormatPr defaultRowHeight="13.5"/>
  <cols>
    <col min="1" max="3" width="9" style="14"/>
    <col min="4" max="4" width="12.375" style="14" bestFit="1" customWidth="1"/>
    <col min="5" max="6" width="9" style="14"/>
    <col min="7" max="9" width="8.75" style="14" customWidth="1"/>
    <col min="10" max="10" width="25.125" style="43" customWidth="1"/>
    <col min="11" max="13" width="9" style="14"/>
    <col min="14" max="14" width="12.375" style="14" bestFit="1" customWidth="1"/>
    <col min="15" max="16" width="9" style="14"/>
    <col min="17" max="19" width="8.75" style="14" customWidth="1"/>
    <col min="20" max="22" width="9" style="14"/>
    <col min="23" max="23" width="12.375" style="14" bestFit="1" customWidth="1"/>
    <col min="24" max="25" width="9" style="14"/>
    <col min="26" max="28" width="8.75" style="14" customWidth="1"/>
    <col min="29" max="29" width="25.125" style="43" customWidth="1"/>
    <col min="30" max="32" width="9" style="14"/>
    <col min="33" max="33" width="12.375" style="14" bestFit="1" customWidth="1"/>
    <col min="34" max="35" width="9" style="14"/>
    <col min="36" max="38" width="8.75" style="14" customWidth="1"/>
    <col min="39" max="41" width="9" style="14"/>
    <col min="42" max="42" width="12.375" style="14" bestFit="1" customWidth="1"/>
    <col min="43" max="44" width="9" style="14"/>
    <col min="45" max="47" width="8.75" style="14" customWidth="1"/>
    <col min="48" max="48" width="25.125" style="14" customWidth="1"/>
    <col min="49" max="66" width="9" style="14"/>
    <col min="67" max="67" width="25.125" style="14" customWidth="1"/>
    <col min="68" max="85" width="9" style="14"/>
    <col min="86" max="86" width="25.125" style="14" customWidth="1"/>
    <col min="87" max="16384" width="9" style="14"/>
  </cols>
  <sheetData>
    <row r="1" spans="1:96" ht="42">
      <c r="A1" s="158" t="s">
        <v>43</v>
      </c>
      <c r="B1" s="158"/>
      <c r="C1" s="158"/>
      <c r="D1" s="158"/>
      <c r="E1" s="158"/>
      <c r="F1" s="158"/>
      <c r="G1" s="158"/>
      <c r="H1" s="158"/>
      <c r="I1" s="158"/>
      <c r="J1" s="42"/>
      <c r="K1" s="158" t="s">
        <v>43</v>
      </c>
      <c r="L1" s="158"/>
      <c r="M1" s="158"/>
      <c r="N1" s="158"/>
      <c r="O1" s="158"/>
      <c r="P1" s="158"/>
      <c r="Q1" s="158"/>
      <c r="R1" s="158"/>
      <c r="S1" s="158"/>
      <c r="T1" s="158" t="s">
        <v>43</v>
      </c>
      <c r="U1" s="158"/>
      <c r="V1" s="158"/>
      <c r="W1" s="158"/>
      <c r="X1" s="158"/>
      <c r="Y1" s="158"/>
      <c r="Z1" s="158"/>
      <c r="AA1" s="158"/>
      <c r="AB1" s="158"/>
      <c r="AC1" s="42"/>
      <c r="AD1" s="158" t="s">
        <v>43</v>
      </c>
      <c r="AE1" s="158"/>
      <c r="AF1" s="158"/>
      <c r="AG1" s="158"/>
      <c r="AH1" s="158"/>
      <c r="AI1" s="158"/>
      <c r="AJ1" s="158"/>
      <c r="AK1" s="158"/>
      <c r="AL1" s="158"/>
      <c r="AM1" s="158" t="s">
        <v>43</v>
      </c>
      <c r="AN1" s="158"/>
      <c r="AO1" s="158"/>
      <c r="AP1" s="158"/>
      <c r="AQ1" s="158"/>
      <c r="AR1" s="158"/>
      <c r="AS1" s="158"/>
      <c r="AT1" s="158"/>
      <c r="AU1" s="158"/>
      <c r="AV1" s="33"/>
      <c r="AW1" s="158" t="s">
        <v>43</v>
      </c>
      <c r="AX1" s="158"/>
      <c r="AY1" s="158"/>
      <c r="AZ1" s="158"/>
      <c r="BA1" s="158"/>
      <c r="BB1" s="158"/>
      <c r="BC1" s="158"/>
      <c r="BD1" s="158"/>
      <c r="BE1" s="158"/>
      <c r="BF1" s="158" t="s">
        <v>43</v>
      </c>
      <c r="BG1" s="158"/>
      <c r="BH1" s="158"/>
      <c r="BI1" s="158"/>
      <c r="BJ1" s="158"/>
      <c r="BK1" s="158"/>
      <c r="BL1" s="158"/>
      <c r="BM1" s="158"/>
      <c r="BN1" s="158"/>
      <c r="BO1" s="33"/>
      <c r="BP1" s="158" t="s">
        <v>43</v>
      </c>
      <c r="BQ1" s="158"/>
      <c r="BR1" s="158"/>
      <c r="BS1" s="158"/>
      <c r="BT1" s="158"/>
      <c r="BU1" s="158"/>
      <c r="BV1" s="158"/>
      <c r="BW1" s="158"/>
      <c r="BX1" s="158"/>
      <c r="BY1" s="158" t="s">
        <v>43</v>
      </c>
      <c r="BZ1" s="158"/>
      <c r="CA1" s="158"/>
      <c r="CB1" s="158"/>
      <c r="CC1" s="158"/>
      <c r="CD1" s="158"/>
      <c r="CE1" s="158"/>
      <c r="CF1" s="158"/>
      <c r="CG1" s="158"/>
      <c r="CH1" s="33"/>
      <c r="CI1" s="158" t="s">
        <v>43</v>
      </c>
      <c r="CJ1" s="158"/>
      <c r="CK1" s="158"/>
      <c r="CL1" s="158"/>
      <c r="CM1" s="158"/>
      <c r="CN1" s="158"/>
      <c r="CO1" s="158"/>
      <c r="CP1" s="158"/>
      <c r="CQ1" s="158"/>
    </row>
    <row r="4" spans="1:96" ht="40.5" customHeight="1">
      <c r="B4" s="15" t="s">
        <v>45</v>
      </c>
      <c r="L4" s="15" t="s">
        <v>45</v>
      </c>
      <c r="U4" s="15" t="s">
        <v>45</v>
      </c>
      <c r="AE4" s="15" t="s">
        <v>45</v>
      </c>
      <c r="AN4" s="15" t="s">
        <v>45</v>
      </c>
      <c r="AX4" s="15" t="s">
        <v>45</v>
      </c>
      <c r="BG4" s="15" t="s">
        <v>45</v>
      </c>
      <c r="BQ4" s="15" t="s">
        <v>45</v>
      </c>
      <c r="BZ4" s="15" t="s">
        <v>45</v>
      </c>
      <c r="CJ4" s="15" t="s">
        <v>45</v>
      </c>
      <c r="CR4" s="40"/>
    </row>
    <row r="5" spans="1:96" ht="40.5" customHeight="1">
      <c r="B5" s="15" t="s">
        <v>44</v>
      </c>
      <c r="L5" s="15" t="s">
        <v>44</v>
      </c>
      <c r="U5" s="15" t="s">
        <v>44</v>
      </c>
      <c r="AE5" s="15" t="s">
        <v>44</v>
      </c>
      <c r="AN5" s="15" t="s">
        <v>44</v>
      </c>
      <c r="AX5" s="15" t="s">
        <v>44</v>
      </c>
      <c r="BG5" s="15" t="s">
        <v>44</v>
      </c>
      <c r="BQ5" s="15" t="s">
        <v>44</v>
      </c>
      <c r="BZ5" s="15" t="s">
        <v>44</v>
      </c>
      <c r="CJ5" s="15" t="s">
        <v>44</v>
      </c>
    </row>
    <row r="6" spans="1:96" ht="17.25" customHeight="1">
      <c r="B6" s="15"/>
      <c r="L6" s="15"/>
      <c r="U6" s="15"/>
      <c r="AE6" s="15"/>
      <c r="AN6" s="15"/>
      <c r="AX6" s="15"/>
      <c r="BG6" s="15"/>
      <c r="BQ6" s="15"/>
      <c r="BZ6" s="15"/>
      <c r="CJ6" s="15"/>
    </row>
    <row r="7" spans="1:96" ht="40.5" customHeight="1">
      <c r="B7" s="15"/>
      <c r="G7" s="16"/>
      <c r="I7" s="17" t="s">
        <v>54</v>
      </c>
      <c r="J7" s="44"/>
      <c r="L7" s="15"/>
      <c r="Q7" s="16"/>
      <c r="S7" s="17" t="s">
        <v>54</v>
      </c>
      <c r="U7" s="15"/>
      <c r="Z7" s="16"/>
      <c r="AB7" s="17" t="s">
        <v>54</v>
      </c>
      <c r="AC7" s="44"/>
      <c r="AE7" s="15"/>
      <c r="AJ7" s="16"/>
      <c r="AL7" s="17" t="s">
        <v>54</v>
      </c>
      <c r="AN7" s="15"/>
      <c r="AS7" s="16"/>
      <c r="AU7" s="17" t="s">
        <v>54</v>
      </c>
      <c r="AV7" s="17"/>
      <c r="AX7" s="15"/>
      <c r="BC7" s="16"/>
      <c r="BE7" s="17" t="s">
        <v>54</v>
      </c>
      <c r="BG7" s="15"/>
      <c r="BL7" s="16"/>
      <c r="BN7" s="17" t="s">
        <v>54</v>
      </c>
      <c r="BO7" s="17"/>
      <c r="BQ7" s="15"/>
      <c r="BV7" s="16"/>
      <c r="BX7" s="17" t="s">
        <v>54</v>
      </c>
      <c r="BZ7" s="15"/>
      <c r="CE7" s="16"/>
      <c r="CG7" s="17" t="s">
        <v>54</v>
      </c>
      <c r="CH7" s="17"/>
      <c r="CJ7" s="15"/>
      <c r="CO7" s="16"/>
      <c r="CQ7" s="17" t="s">
        <v>54</v>
      </c>
    </row>
    <row r="8" spans="1:96" s="40" customFormat="1" ht="25.5" customHeight="1">
      <c r="A8" s="35"/>
      <c r="B8" s="36"/>
      <c r="C8" s="35"/>
      <c r="D8" s="35"/>
      <c r="E8" s="35"/>
      <c r="F8" s="35"/>
      <c r="G8" s="37">
        <f>B70</f>
        <v>1</v>
      </c>
      <c r="H8" s="38"/>
      <c r="I8" s="39"/>
      <c r="J8" s="45"/>
      <c r="K8" s="35"/>
      <c r="L8" s="36"/>
      <c r="M8" s="35"/>
      <c r="N8" s="35"/>
      <c r="O8" s="35"/>
      <c r="P8" s="35"/>
      <c r="Q8" s="37">
        <f>G8+1</f>
        <v>2</v>
      </c>
      <c r="R8" s="38"/>
      <c r="S8" s="39"/>
      <c r="T8" s="35"/>
      <c r="U8" s="36"/>
      <c r="V8" s="35"/>
      <c r="W8" s="35"/>
      <c r="X8" s="35"/>
      <c r="Y8" s="35"/>
      <c r="Z8" s="37">
        <f>Q8+1</f>
        <v>3</v>
      </c>
      <c r="AA8" s="38"/>
      <c r="AB8" s="39"/>
      <c r="AC8" s="45"/>
      <c r="AD8" s="35"/>
      <c r="AE8" s="36"/>
      <c r="AF8" s="35"/>
      <c r="AG8" s="35"/>
      <c r="AH8" s="35"/>
      <c r="AI8" s="35"/>
      <c r="AJ8" s="37">
        <f>Z8+1</f>
        <v>4</v>
      </c>
      <c r="AK8" s="38"/>
      <c r="AL8" s="39"/>
      <c r="AM8" s="35"/>
      <c r="AN8" s="36"/>
      <c r="AO8" s="35"/>
      <c r="AP8" s="35"/>
      <c r="AQ8" s="35"/>
      <c r="AR8" s="35"/>
      <c r="AS8" s="37">
        <f>AJ8+1</f>
        <v>5</v>
      </c>
      <c r="AT8" s="38"/>
      <c r="AU8" s="39"/>
      <c r="AV8" s="45"/>
      <c r="AW8" s="35"/>
      <c r="AX8" s="36"/>
      <c r="AY8" s="35"/>
      <c r="AZ8" s="35"/>
      <c r="BA8" s="35"/>
      <c r="BB8" s="35"/>
      <c r="BC8" s="37">
        <f>G8+5</f>
        <v>6</v>
      </c>
      <c r="BD8" s="38"/>
      <c r="BE8" s="39"/>
      <c r="BF8" s="35"/>
      <c r="BG8" s="36"/>
      <c r="BH8" s="35"/>
      <c r="BI8" s="35"/>
      <c r="BJ8" s="35"/>
      <c r="BK8" s="35"/>
      <c r="BL8" s="37">
        <f>BC8+1</f>
        <v>7</v>
      </c>
      <c r="BM8" s="38"/>
      <c r="BN8" s="39"/>
      <c r="BO8" s="45"/>
      <c r="BP8" s="35"/>
      <c r="BQ8" s="36"/>
      <c r="BR8" s="35"/>
      <c r="BS8" s="35"/>
      <c r="BT8" s="35"/>
      <c r="BU8" s="35"/>
      <c r="BV8" s="37">
        <f>BL8+1</f>
        <v>8</v>
      </c>
      <c r="BW8" s="38"/>
      <c r="BX8" s="39"/>
      <c r="BY8" s="35"/>
      <c r="BZ8" s="36"/>
      <c r="CA8" s="35"/>
      <c r="CB8" s="35"/>
      <c r="CC8" s="35"/>
      <c r="CD8" s="35"/>
      <c r="CE8" s="37">
        <f>BV8+1</f>
        <v>9</v>
      </c>
      <c r="CF8" s="38"/>
      <c r="CG8" s="39"/>
      <c r="CH8" s="45"/>
      <c r="CI8" s="35"/>
      <c r="CJ8" s="36"/>
      <c r="CK8" s="35"/>
      <c r="CL8" s="35"/>
      <c r="CM8" s="35"/>
      <c r="CN8" s="35"/>
      <c r="CO8" s="37">
        <f>CE8+1</f>
        <v>10</v>
      </c>
      <c r="CP8" s="38"/>
      <c r="CQ8" s="39"/>
      <c r="CR8" s="14"/>
    </row>
    <row r="9" spans="1:96" ht="25.5" customHeight="1">
      <c r="A9" s="19"/>
      <c r="B9" s="20"/>
      <c r="C9" s="21"/>
      <c r="D9" s="21"/>
      <c r="E9" s="21"/>
      <c r="F9" s="21"/>
      <c r="G9" s="22"/>
      <c r="H9" s="21"/>
      <c r="I9" s="41"/>
      <c r="J9" s="47"/>
      <c r="K9" s="21"/>
      <c r="L9" s="20"/>
      <c r="M9" s="21"/>
      <c r="N9" s="21"/>
      <c r="O9" s="21"/>
      <c r="P9" s="21"/>
      <c r="Q9" s="22"/>
      <c r="R9" s="21"/>
      <c r="S9" s="23"/>
      <c r="T9" s="19"/>
      <c r="U9" s="20"/>
      <c r="V9" s="21"/>
      <c r="W9" s="21"/>
      <c r="X9" s="21"/>
      <c r="Y9" s="21"/>
      <c r="Z9" s="22"/>
      <c r="AA9" s="21"/>
      <c r="AB9" s="23"/>
      <c r="AC9" s="47"/>
      <c r="AD9" s="19"/>
      <c r="AE9" s="20"/>
      <c r="AF9" s="21"/>
      <c r="AG9" s="21"/>
      <c r="AH9" s="21"/>
      <c r="AI9" s="21"/>
      <c r="AJ9" s="22"/>
      <c r="AK9" s="21"/>
      <c r="AL9" s="23"/>
      <c r="AM9" s="19"/>
      <c r="AN9" s="20"/>
      <c r="AO9" s="21"/>
      <c r="AP9" s="21"/>
      <c r="AQ9" s="21"/>
      <c r="AR9" s="21"/>
      <c r="AS9" s="22"/>
      <c r="AT9" s="21"/>
      <c r="AU9" s="23"/>
      <c r="AV9" s="47"/>
      <c r="AW9" s="19"/>
      <c r="AX9" s="20"/>
      <c r="AY9" s="21"/>
      <c r="AZ9" s="21"/>
      <c r="BA9" s="21"/>
      <c r="BB9" s="21"/>
      <c r="BC9" s="22"/>
      <c r="BD9" s="21"/>
      <c r="BE9" s="23"/>
      <c r="BF9" s="19"/>
      <c r="BG9" s="20"/>
      <c r="BH9" s="21"/>
      <c r="BI9" s="21"/>
      <c r="BJ9" s="21"/>
      <c r="BK9" s="21"/>
      <c r="BL9" s="22"/>
      <c r="BM9" s="21"/>
      <c r="BN9" s="23"/>
      <c r="BO9" s="47"/>
      <c r="BP9" s="19"/>
      <c r="BQ9" s="20"/>
      <c r="BR9" s="21"/>
      <c r="BS9" s="21"/>
      <c r="BT9" s="21"/>
      <c r="BU9" s="21"/>
      <c r="BV9" s="22"/>
      <c r="BW9" s="21"/>
      <c r="BX9" s="23"/>
      <c r="BY9" s="19"/>
      <c r="BZ9" s="20"/>
      <c r="CA9" s="21"/>
      <c r="CB9" s="21"/>
      <c r="CC9" s="21"/>
      <c r="CD9" s="21"/>
      <c r="CE9" s="22"/>
      <c r="CF9" s="21"/>
      <c r="CG9" s="23"/>
      <c r="CH9" s="47"/>
      <c r="CI9" s="19"/>
      <c r="CJ9" s="20"/>
      <c r="CK9" s="21"/>
      <c r="CL9" s="21"/>
      <c r="CM9" s="21"/>
      <c r="CN9" s="21"/>
      <c r="CO9" s="22"/>
      <c r="CP9" s="21"/>
      <c r="CQ9" s="23"/>
    </row>
    <row r="10" spans="1:96">
      <c r="A10" s="24"/>
      <c r="B10" s="18"/>
      <c r="C10" s="18"/>
      <c r="D10" s="18"/>
      <c r="E10" s="18"/>
      <c r="F10" s="18"/>
      <c r="G10" s="18"/>
      <c r="H10" s="18"/>
      <c r="I10" s="18"/>
      <c r="J10" s="48"/>
      <c r="K10" s="18"/>
      <c r="L10" s="18"/>
      <c r="M10" s="18"/>
      <c r="N10" s="18"/>
      <c r="O10" s="18"/>
      <c r="P10" s="18"/>
      <c r="Q10" s="18"/>
      <c r="R10" s="18"/>
      <c r="S10" s="25"/>
      <c r="T10" s="24"/>
      <c r="U10" s="18"/>
      <c r="V10" s="18"/>
      <c r="W10" s="18"/>
      <c r="X10" s="18"/>
      <c r="Y10" s="18"/>
      <c r="Z10" s="18"/>
      <c r="AA10" s="18"/>
      <c r="AB10" s="25"/>
      <c r="AC10" s="48"/>
      <c r="AD10" s="24"/>
      <c r="AE10" s="18"/>
      <c r="AF10" s="18"/>
      <c r="AG10" s="18"/>
      <c r="AH10" s="18"/>
      <c r="AI10" s="18"/>
      <c r="AJ10" s="18"/>
      <c r="AK10" s="18"/>
      <c r="AL10" s="25"/>
      <c r="AM10" s="24"/>
      <c r="AN10" s="18"/>
      <c r="AO10" s="18"/>
      <c r="AP10" s="18"/>
      <c r="AQ10" s="18"/>
      <c r="AR10" s="18"/>
      <c r="AS10" s="18"/>
      <c r="AT10" s="18"/>
      <c r="AU10" s="25"/>
      <c r="AV10" s="48"/>
      <c r="AW10" s="24"/>
      <c r="AX10" s="18"/>
      <c r="AY10" s="18"/>
      <c r="AZ10" s="18"/>
      <c r="BA10" s="18"/>
      <c r="BB10" s="18"/>
      <c r="BC10" s="18"/>
      <c r="BD10" s="18"/>
      <c r="BE10" s="25"/>
      <c r="BF10" s="24"/>
      <c r="BG10" s="18"/>
      <c r="BH10" s="18"/>
      <c r="BI10" s="18"/>
      <c r="BJ10" s="18"/>
      <c r="BK10" s="18"/>
      <c r="BL10" s="18"/>
      <c r="BM10" s="18"/>
      <c r="BN10" s="25"/>
      <c r="BO10" s="48"/>
      <c r="BP10" s="24"/>
      <c r="BQ10" s="18"/>
      <c r="BR10" s="18"/>
      <c r="BS10" s="18"/>
      <c r="BT10" s="18"/>
      <c r="BU10" s="18"/>
      <c r="BV10" s="18"/>
      <c r="BW10" s="18"/>
      <c r="BX10" s="25"/>
      <c r="BY10" s="24"/>
      <c r="BZ10" s="18"/>
      <c r="CA10" s="18"/>
      <c r="CB10" s="18"/>
      <c r="CC10" s="18"/>
      <c r="CD10" s="18"/>
      <c r="CE10" s="18"/>
      <c r="CF10" s="18"/>
      <c r="CG10" s="25"/>
      <c r="CH10" s="48"/>
      <c r="CI10" s="24"/>
      <c r="CJ10" s="18"/>
      <c r="CK10" s="18"/>
      <c r="CL10" s="18"/>
      <c r="CM10" s="18"/>
      <c r="CN10" s="18"/>
      <c r="CO10" s="18"/>
      <c r="CP10" s="18"/>
      <c r="CQ10" s="25"/>
    </row>
    <row r="11" spans="1:96" ht="37.5" customHeight="1">
      <c r="A11" s="24"/>
      <c r="B11" s="26"/>
      <c r="C11" s="26" t="s">
        <v>46</v>
      </c>
      <c r="D11" s="157">
        <f>VLOOKUP(G8,②速記!$A:$B,2,0)</f>
        <v>203</v>
      </c>
      <c r="E11" s="157"/>
      <c r="F11" s="157"/>
      <c r="G11" s="157"/>
      <c r="H11" s="18"/>
      <c r="I11" s="18"/>
      <c r="J11" s="48"/>
      <c r="K11" s="18"/>
      <c r="L11" s="26"/>
      <c r="M11" s="26" t="s">
        <v>46</v>
      </c>
      <c r="N11" s="157">
        <f>VLOOKUP(Q8,②速記!$A:$B,2,0)</f>
        <v>207</v>
      </c>
      <c r="O11" s="157"/>
      <c r="P11" s="157"/>
      <c r="Q11" s="157"/>
      <c r="R11" s="18"/>
      <c r="S11" s="25"/>
      <c r="T11" s="24"/>
      <c r="U11" s="26"/>
      <c r="V11" s="26" t="s">
        <v>46</v>
      </c>
      <c r="W11" s="157">
        <f>VLOOKUP(Z8,②速記!$A:$B,2,0)</f>
        <v>206</v>
      </c>
      <c r="X11" s="157"/>
      <c r="Y11" s="157"/>
      <c r="Z11" s="157"/>
      <c r="AA11" s="18"/>
      <c r="AB11" s="25"/>
      <c r="AC11" s="48"/>
      <c r="AD11" s="24"/>
      <c r="AE11" s="26"/>
      <c r="AF11" s="26" t="s">
        <v>46</v>
      </c>
      <c r="AG11" s="157">
        <f>VLOOKUP(AJ8,②速記!$A:$B,2,0)</f>
        <v>103</v>
      </c>
      <c r="AH11" s="157"/>
      <c r="AI11" s="157"/>
      <c r="AJ11" s="157"/>
      <c r="AK11" s="18"/>
      <c r="AL11" s="25"/>
      <c r="AM11" s="24"/>
      <c r="AN11" s="26"/>
      <c r="AO11" s="26" t="s">
        <v>46</v>
      </c>
      <c r="AP11" s="157">
        <f>VLOOKUP(AS8,②速記!$A:$B,2,0)</f>
        <v>303</v>
      </c>
      <c r="AQ11" s="157"/>
      <c r="AR11" s="157"/>
      <c r="AS11" s="157"/>
      <c r="AT11" s="18"/>
      <c r="AU11" s="25"/>
      <c r="AV11" s="48"/>
      <c r="AW11" s="24"/>
      <c r="AX11" s="26"/>
      <c r="AY11" s="26" t="s">
        <v>46</v>
      </c>
      <c r="AZ11" s="157">
        <f>VLOOKUP(BC8,②速記!$A:$B,2,0)</f>
        <v>302</v>
      </c>
      <c r="BA11" s="157"/>
      <c r="BB11" s="157"/>
      <c r="BC11" s="157"/>
      <c r="BD11" s="18"/>
      <c r="BE11" s="25"/>
      <c r="BF11" s="24"/>
      <c r="BG11" s="26"/>
      <c r="BH11" s="26" t="s">
        <v>46</v>
      </c>
      <c r="BI11" s="157">
        <f>VLOOKUP(BL8,②速記!$A:$B,2,0)</f>
        <v>104</v>
      </c>
      <c r="BJ11" s="157"/>
      <c r="BK11" s="157"/>
      <c r="BL11" s="157"/>
      <c r="BM11" s="18"/>
      <c r="BN11" s="25"/>
      <c r="BO11" s="48"/>
      <c r="BP11" s="24"/>
      <c r="BQ11" s="26"/>
      <c r="BR11" s="26" t="s">
        <v>46</v>
      </c>
      <c r="BS11" s="157">
        <f>VLOOKUP(BV8,②速記!$A:$B,2,0)</f>
        <v>209</v>
      </c>
      <c r="BT11" s="157"/>
      <c r="BU11" s="157"/>
      <c r="BV11" s="157"/>
      <c r="BW11" s="18"/>
      <c r="BX11" s="25"/>
      <c r="BY11" s="24"/>
      <c r="BZ11" s="26"/>
      <c r="CA11" s="26" t="s">
        <v>46</v>
      </c>
      <c r="CB11" s="157">
        <f>VLOOKUP(CE8,②速記!$A:$B,2,0)</f>
        <v>204</v>
      </c>
      <c r="CC11" s="157"/>
      <c r="CD11" s="157"/>
      <c r="CE11" s="157"/>
      <c r="CF11" s="18"/>
      <c r="CG11" s="25"/>
      <c r="CH11" s="48"/>
      <c r="CI11" s="24"/>
      <c r="CJ11" s="26"/>
      <c r="CK11" s="26" t="s">
        <v>46</v>
      </c>
      <c r="CL11" s="157">
        <f>VLOOKUP(CO8,②速記!$A:$B,2,0)</f>
        <v>504</v>
      </c>
      <c r="CM11" s="157"/>
      <c r="CN11" s="157"/>
      <c r="CO11" s="157"/>
      <c r="CP11" s="18"/>
      <c r="CQ11" s="25"/>
    </row>
    <row r="12" spans="1:96" ht="37.5" customHeight="1">
      <c r="A12" s="24"/>
      <c r="B12" s="26"/>
      <c r="C12" s="26"/>
      <c r="D12" s="27"/>
      <c r="E12" s="27"/>
      <c r="F12" s="27"/>
      <c r="G12" s="27"/>
      <c r="H12" s="18"/>
      <c r="I12" s="18"/>
      <c r="J12" s="48"/>
      <c r="K12" s="18"/>
      <c r="L12" s="26"/>
      <c r="M12" s="26"/>
      <c r="N12" s="27"/>
      <c r="O12" s="27"/>
      <c r="P12" s="27"/>
      <c r="Q12" s="27"/>
      <c r="R12" s="18"/>
      <c r="S12" s="25"/>
      <c r="T12" s="24"/>
      <c r="U12" s="26"/>
      <c r="V12" s="26"/>
      <c r="W12" s="27"/>
      <c r="X12" s="27"/>
      <c r="Y12" s="27"/>
      <c r="Z12" s="27"/>
      <c r="AA12" s="18"/>
      <c r="AB12" s="25"/>
      <c r="AC12" s="48"/>
      <c r="AD12" s="24"/>
      <c r="AE12" s="26"/>
      <c r="AF12" s="26"/>
      <c r="AG12" s="27"/>
      <c r="AH12" s="27"/>
      <c r="AI12" s="27"/>
      <c r="AJ12" s="27"/>
      <c r="AK12" s="18"/>
      <c r="AL12" s="25"/>
      <c r="AM12" s="24"/>
      <c r="AN12" s="26"/>
      <c r="AO12" s="26"/>
      <c r="AP12" s="27"/>
      <c r="AQ12" s="27"/>
      <c r="AR12" s="27"/>
      <c r="AS12" s="27"/>
      <c r="AT12" s="18"/>
      <c r="AU12" s="25"/>
      <c r="AV12" s="48"/>
      <c r="AW12" s="24"/>
      <c r="AX12" s="26"/>
      <c r="AY12" s="26"/>
      <c r="AZ12" s="27"/>
      <c r="BA12" s="27"/>
      <c r="BB12" s="27"/>
      <c r="BC12" s="27"/>
      <c r="BD12" s="18"/>
      <c r="BE12" s="25"/>
      <c r="BF12" s="24"/>
      <c r="BG12" s="26"/>
      <c r="BH12" s="26"/>
      <c r="BI12" s="27"/>
      <c r="BJ12" s="27"/>
      <c r="BK12" s="27"/>
      <c r="BL12" s="27"/>
      <c r="BM12" s="18"/>
      <c r="BN12" s="25"/>
      <c r="BO12" s="48"/>
      <c r="BP12" s="24"/>
      <c r="BQ12" s="26"/>
      <c r="BR12" s="26"/>
      <c r="BS12" s="27"/>
      <c r="BT12" s="27"/>
      <c r="BU12" s="27"/>
      <c r="BV12" s="27"/>
      <c r="BW12" s="18"/>
      <c r="BX12" s="25"/>
      <c r="BY12" s="24"/>
      <c r="BZ12" s="26"/>
      <c r="CA12" s="26"/>
      <c r="CB12" s="27"/>
      <c r="CC12" s="27"/>
      <c r="CD12" s="27"/>
      <c r="CE12" s="27"/>
      <c r="CF12" s="18"/>
      <c r="CG12" s="25"/>
      <c r="CH12" s="48"/>
      <c r="CI12" s="24"/>
      <c r="CJ12" s="26"/>
      <c r="CK12" s="26"/>
      <c r="CL12" s="27"/>
      <c r="CM12" s="27"/>
      <c r="CN12" s="27"/>
      <c r="CO12" s="27"/>
      <c r="CP12" s="18"/>
      <c r="CQ12" s="25"/>
    </row>
    <row r="13" spans="1:96" ht="37.5" customHeight="1">
      <c r="A13" s="24"/>
      <c r="B13" s="26"/>
      <c r="C13" s="26" t="s">
        <v>47</v>
      </c>
      <c r="D13" s="157" t="str">
        <f>VLOOKUP(記録証10人B4単位!D11,②速記!$B:$G,6,0)</f>
        <v>島谷 忠幸</v>
      </c>
      <c r="E13" s="157"/>
      <c r="F13" s="157"/>
      <c r="G13" s="157"/>
      <c r="H13" s="18"/>
      <c r="I13" s="18"/>
      <c r="J13" s="48"/>
      <c r="K13" s="18"/>
      <c r="L13" s="26"/>
      <c r="M13" s="26" t="s">
        <v>47</v>
      </c>
      <c r="N13" s="157" t="str">
        <f>VLOOKUP(記録証10人B4単位!N11,②速記!$B:$G,6,0)</f>
        <v>内田 稔</v>
      </c>
      <c r="O13" s="157"/>
      <c r="P13" s="157"/>
      <c r="Q13" s="157"/>
      <c r="R13" s="18"/>
      <c r="S13" s="25"/>
      <c r="T13" s="24"/>
      <c r="U13" s="26"/>
      <c r="V13" s="26" t="s">
        <v>47</v>
      </c>
      <c r="W13" s="157" t="str">
        <f>VLOOKUP(記録証10人B4単位!W11,②速記!$B:$G,6,0)</f>
        <v>南藤 宏和</v>
      </c>
      <c r="X13" s="157"/>
      <c r="Y13" s="157"/>
      <c r="Z13" s="157"/>
      <c r="AA13" s="18"/>
      <c r="AB13" s="25"/>
      <c r="AC13" s="48"/>
      <c r="AD13" s="24"/>
      <c r="AE13" s="26"/>
      <c r="AF13" s="26" t="s">
        <v>47</v>
      </c>
      <c r="AG13" s="157" t="str">
        <f>VLOOKUP(記録証10人B4単位!AG11,②速記!$B:$G,6,0)</f>
        <v>松井 宏典</v>
      </c>
      <c r="AH13" s="157"/>
      <c r="AI13" s="157"/>
      <c r="AJ13" s="157"/>
      <c r="AK13" s="18"/>
      <c r="AL13" s="25"/>
      <c r="AM13" s="24"/>
      <c r="AN13" s="26"/>
      <c r="AO13" s="26" t="s">
        <v>47</v>
      </c>
      <c r="AP13" s="157" t="str">
        <f>VLOOKUP(記録証10人B4単位!AP11,②速記!$B:$G,6,0)</f>
        <v>足立 正登</v>
      </c>
      <c r="AQ13" s="157"/>
      <c r="AR13" s="157"/>
      <c r="AS13" s="157"/>
      <c r="AT13" s="18"/>
      <c r="AU13" s="25"/>
      <c r="AV13" s="48"/>
      <c r="AW13" s="24"/>
      <c r="AX13" s="26"/>
      <c r="AY13" s="26" t="s">
        <v>47</v>
      </c>
      <c r="AZ13" s="157" t="str">
        <f>VLOOKUP(記録証10人B4単位!AZ11,②速記!$B:$G,6,0)</f>
        <v>松本 一之</v>
      </c>
      <c r="BA13" s="157"/>
      <c r="BB13" s="157"/>
      <c r="BC13" s="157"/>
      <c r="BD13" s="18"/>
      <c r="BE13" s="25"/>
      <c r="BF13" s="24"/>
      <c r="BG13" s="26"/>
      <c r="BH13" s="26" t="s">
        <v>47</v>
      </c>
      <c r="BI13" s="157" t="str">
        <f>VLOOKUP(記録証10人B4単位!BI11,②速記!$B:$G,6,0)</f>
        <v>松山 雄太</v>
      </c>
      <c r="BJ13" s="157"/>
      <c r="BK13" s="157"/>
      <c r="BL13" s="157"/>
      <c r="BM13" s="18"/>
      <c r="BN13" s="25"/>
      <c r="BO13" s="48"/>
      <c r="BP13" s="24"/>
      <c r="BQ13" s="26"/>
      <c r="BR13" s="26" t="s">
        <v>47</v>
      </c>
      <c r="BS13" s="157" t="str">
        <f>VLOOKUP(記録証10人B4単位!BS11,②速記!$B:$G,6,0)</f>
        <v>青木 聡</v>
      </c>
      <c r="BT13" s="157"/>
      <c r="BU13" s="157"/>
      <c r="BV13" s="157"/>
      <c r="BW13" s="18"/>
      <c r="BX13" s="25"/>
      <c r="BY13" s="24"/>
      <c r="BZ13" s="26"/>
      <c r="CA13" s="26" t="s">
        <v>47</v>
      </c>
      <c r="CB13" s="157" t="str">
        <f>VLOOKUP(記録証10人B4単位!CB11,②速記!$B:$G,6,0)</f>
        <v>若林 勇夫</v>
      </c>
      <c r="CC13" s="157"/>
      <c r="CD13" s="157"/>
      <c r="CE13" s="157"/>
      <c r="CF13" s="18"/>
      <c r="CG13" s="25"/>
      <c r="CH13" s="48"/>
      <c r="CI13" s="24"/>
      <c r="CJ13" s="26"/>
      <c r="CK13" s="26" t="s">
        <v>47</v>
      </c>
      <c r="CL13" s="157" t="str">
        <f>VLOOKUP(記録証10人B4単位!CL11,②速記!$B:$G,6,0)</f>
        <v>大田 恭子</v>
      </c>
      <c r="CM13" s="157"/>
      <c r="CN13" s="157"/>
      <c r="CO13" s="157"/>
      <c r="CP13" s="18"/>
      <c r="CQ13" s="25"/>
    </row>
    <row r="14" spans="1:96" ht="37.5" customHeight="1">
      <c r="A14" s="24"/>
      <c r="B14" s="26"/>
      <c r="C14" s="26"/>
      <c r="D14" s="27"/>
      <c r="E14" s="27"/>
      <c r="F14" s="27"/>
      <c r="G14" s="27"/>
      <c r="H14" s="18"/>
      <c r="I14" s="18"/>
      <c r="J14" s="48"/>
      <c r="K14" s="18"/>
      <c r="L14" s="26"/>
      <c r="M14" s="26"/>
      <c r="N14" s="27"/>
      <c r="O14" s="27"/>
      <c r="P14" s="27"/>
      <c r="Q14" s="27"/>
      <c r="R14" s="18"/>
      <c r="S14" s="25"/>
      <c r="T14" s="24"/>
      <c r="U14" s="26"/>
      <c r="V14" s="26"/>
      <c r="W14" s="27"/>
      <c r="X14" s="27"/>
      <c r="Y14" s="27"/>
      <c r="Z14" s="27"/>
      <c r="AA14" s="18"/>
      <c r="AB14" s="25"/>
      <c r="AC14" s="48"/>
      <c r="AD14" s="24"/>
      <c r="AE14" s="26"/>
      <c r="AF14" s="26"/>
      <c r="AG14" s="27"/>
      <c r="AH14" s="27"/>
      <c r="AI14" s="27"/>
      <c r="AJ14" s="27"/>
      <c r="AK14" s="18"/>
      <c r="AL14" s="25"/>
      <c r="AM14" s="24"/>
      <c r="AN14" s="26"/>
      <c r="AO14" s="26"/>
      <c r="AP14" s="27"/>
      <c r="AQ14" s="27"/>
      <c r="AR14" s="27"/>
      <c r="AS14" s="27"/>
      <c r="AT14" s="18"/>
      <c r="AU14" s="25"/>
      <c r="AV14" s="48"/>
      <c r="AW14" s="24"/>
      <c r="AX14" s="26"/>
      <c r="AY14" s="26"/>
      <c r="AZ14" s="27"/>
      <c r="BA14" s="27"/>
      <c r="BB14" s="27"/>
      <c r="BC14" s="27"/>
      <c r="BD14" s="18"/>
      <c r="BE14" s="25"/>
      <c r="BF14" s="24"/>
      <c r="BG14" s="26"/>
      <c r="BH14" s="26"/>
      <c r="BI14" s="27"/>
      <c r="BJ14" s="27"/>
      <c r="BK14" s="27"/>
      <c r="BL14" s="27"/>
      <c r="BM14" s="18"/>
      <c r="BN14" s="25"/>
      <c r="BO14" s="48"/>
      <c r="BP14" s="24"/>
      <c r="BQ14" s="26"/>
      <c r="BR14" s="26"/>
      <c r="BS14" s="27"/>
      <c r="BT14" s="27"/>
      <c r="BU14" s="27"/>
      <c r="BV14" s="27"/>
      <c r="BW14" s="18"/>
      <c r="BX14" s="25"/>
      <c r="BY14" s="24"/>
      <c r="BZ14" s="26"/>
      <c r="CA14" s="26"/>
      <c r="CB14" s="27"/>
      <c r="CC14" s="27"/>
      <c r="CD14" s="27"/>
      <c r="CE14" s="27"/>
      <c r="CF14" s="18"/>
      <c r="CG14" s="25"/>
      <c r="CH14" s="48"/>
      <c r="CI14" s="24"/>
      <c r="CJ14" s="26"/>
      <c r="CK14" s="26"/>
      <c r="CL14" s="27"/>
      <c r="CM14" s="27"/>
      <c r="CN14" s="27"/>
      <c r="CO14" s="27"/>
      <c r="CP14" s="18"/>
      <c r="CQ14" s="25"/>
    </row>
    <row r="15" spans="1:96" ht="37.5" customHeight="1">
      <c r="A15" s="24"/>
      <c r="B15" s="26"/>
      <c r="C15" s="26" t="s">
        <v>51</v>
      </c>
      <c r="D15" s="156">
        <f>VLOOKUP(D11,②速記!$B:$F,5,0)</f>
        <v>1.2893518518518519E-2</v>
      </c>
      <c r="E15" s="156"/>
      <c r="F15" s="156"/>
      <c r="G15" s="156"/>
      <c r="H15" s="18"/>
      <c r="I15" s="18"/>
      <c r="J15" s="48"/>
      <c r="K15" s="18"/>
      <c r="L15" s="26"/>
      <c r="M15" s="26" t="s">
        <v>51</v>
      </c>
      <c r="N15" s="156">
        <f>VLOOKUP(N11,②速記!$B:$F,5,0)</f>
        <v>1.3101851851851852E-2</v>
      </c>
      <c r="O15" s="156"/>
      <c r="P15" s="156"/>
      <c r="Q15" s="156"/>
      <c r="R15" s="18"/>
      <c r="S15" s="25"/>
      <c r="T15" s="24"/>
      <c r="U15" s="26"/>
      <c r="V15" s="26" t="s">
        <v>51</v>
      </c>
      <c r="W15" s="156">
        <f>VLOOKUP(W11,②速記!$B:$F,5,0)</f>
        <v>1.3564814814814816E-2</v>
      </c>
      <c r="X15" s="156"/>
      <c r="Y15" s="156"/>
      <c r="Z15" s="156"/>
      <c r="AA15" s="18"/>
      <c r="AB15" s="25"/>
      <c r="AC15" s="48"/>
      <c r="AD15" s="24"/>
      <c r="AE15" s="26"/>
      <c r="AF15" s="26" t="s">
        <v>51</v>
      </c>
      <c r="AG15" s="156">
        <f>VLOOKUP(AG11,②速記!$B:$F,5,0)</f>
        <v>1.4282407407407409E-2</v>
      </c>
      <c r="AH15" s="156"/>
      <c r="AI15" s="156"/>
      <c r="AJ15" s="156"/>
      <c r="AK15" s="18"/>
      <c r="AL15" s="25"/>
      <c r="AM15" s="24"/>
      <c r="AN15" s="26"/>
      <c r="AO15" s="26" t="s">
        <v>51</v>
      </c>
      <c r="AP15" s="156">
        <f>VLOOKUP(AP11,②速記!$B:$F,5,0)</f>
        <v>1.4340277777777776E-2</v>
      </c>
      <c r="AQ15" s="156"/>
      <c r="AR15" s="156"/>
      <c r="AS15" s="156"/>
      <c r="AT15" s="18"/>
      <c r="AU15" s="25"/>
      <c r="AV15" s="48"/>
      <c r="AW15" s="24"/>
      <c r="AX15" s="26"/>
      <c r="AY15" s="26" t="s">
        <v>51</v>
      </c>
      <c r="AZ15" s="156">
        <f>VLOOKUP(AZ11,②速記!$B:$F,5,0)</f>
        <v>1.4745370370370372E-2</v>
      </c>
      <c r="BA15" s="156"/>
      <c r="BB15" s="156"/>
      <c r="BC15" s="156"/>
      <c r="BD15" s="18"/>
      <c r="BE15" s="25"/>
      <c r="BF15" s="24"/>
      <c r="BG15" s="26"/>
      <c r="BH15" s="26" t="s">
        <v>51</v>
      </c>
      <c r="BI15" s="156">
        <f>VLOOKUP(BI11,②速記!$B:$F,5,0)</f>
        <v>1.5011574074074075E-2</v>
      </c>
      <c r="BJ15" s="156"/>
      <c r="BK15" s="156"/>
      <c r="BL15" s="156"/>
      <c r="BM15" s="18"/>
      <c r="BN15" s="25"/>
      <c r="BO15" s="48"/>
      <c r="BP15" s="24"/>
      <c r="BQ15" s="26"/>
      <c r="BR15" s="26" t="s">
        <v>51</v>
      </c>
      <c r="BS15" s="156">
        <f>VLOOKUP(BS11,②速記!$B:$F,5,0)</f>
        <v>1.5023148148148148E-2</v>
      </c>
      <c r="BT15" s="156"/>
      <c r="BU15" s="156"/>
      <c r="BV15" s="156"/>
      <c r="BW15" s="18"/>
      <c r="BX15" s="25"/>
      <c r="BY15" s="24"/>
      <c r="BZ15" s="26"/>
      <c r="CA15" s="26" t="s">
        <v>51</v>
      </c>
      <c r="CB15" s="156">
        <f>VLOOKUP(CB11,②速記!$B:$F,5,0)</f>
        <v>1.5046296296296295E-2</v>
      </c>
      <c r="CC15" s="156"/>
      <c r="CD15" s="156"/>
      <c r="CE15" s="156"/>
      <c r="CF15" s="18"/>
      <c r="CG15" s="25"/>
      <c r="CH15" s="48"/>
      <c r="CI15" s="24"/>
      <c r="CJ15" s="26"/>
      <c r="CK15" s="26" t="s">
        <v>51</v>
      </c>
      <c r="CL15" s="156">
        <f>VLOOKUP(CL11,②速記!$B:$F,5,0)</f>
        <v>1.5173611111111112E-2</v>
      </c>
      <c r="CM15" s="156"/>
      <c r="CN15" s="156"/>
      <c r="CO15" s="156"/>
      <c r="CP15" s="18"/>
      <c r="CQ15" s="25"/>
    </row>
    <row r="16" spans="1:96" ht="37.5" customHeight="1">
      <c r="A16" s="24"/>
      <c r="B16" s="26"/>
      <c r="C16" s="26"/>
      <c r="D16" s="27"/>
      <c r="E16" s="27"/>
      <c r="F16" s="27"/>
      <c r="G16" s="27"/>
      <c r="H16" s="18"/>
      <c r="I16" s="18"/>
      <c r="J16" s="48"/>
      <c r="K16" s="18"/>
      <c r="L16" s="26"/>
      <c r="M16" s="26"/>
      <c r="N16" s="27"/>
      <c r="O16" s="27"/>
      <c r="P16" s="27"/>
      <c r="Q16" s="27"/>
      <c r="R16" s="18"/>
      <c r="S16" s="25"/>
      <c r="T16" s="24"/>
      <c r="U16" s="26"/>
      <c r="V16" s="26"/>
      <c r="W16" s="27"/>
      <c r="X16" s="27"/>
      <c r="Y16" s="27"/>
      <c r="Z16" s="27"/>
      <c r="AA16" s="18"/>
      <c r="AB16" s="25"/>
      <c r="AC16" s="48"/>
      <c r="AD16" s="24"/>
      <c r="AE16" s="26"/>
      <c r="AF16" s="26"/>
      <c r="AG16" s="27"/>
      <c r="AH16" s="27"/>
      <c r="AI16" s="27"/>
      <c r="AJ16" s="27"/>
      <c r="AK16" s="18"/>
      <c r="AL16" s="25"/>
      <c r="AM16" s="24"/>
      <c r="AN16" s="26"/>
      <c r="AO16" s="26"/>
      <c r="AP16" s="27"/>
      <c r="AQ16" s="27"/>
      <c r="AR16" s="27"/>
      <c r="AS16" s="27"/>
      <c r="AT16" s="18"/>
      <c r="AU16" s="25"/>
      <c r="AV16" s="48"/>
      <c r="AW16" s="24"/>
      <c r="AX16" s="26"/>
      <c r="AY16" s="26"/>
      <c r="AZ16" s="27"/>
      <c r="BA16" s="27"/>
      <c r="BB16" s="27"/>
      <c r="BC16" s="27"/>
      <c r="BD16" s="18"/>
      <c r="BE16" s="25"/>
      <c r="BF16" s="24"/>
      <c r="BG16" s="26"/>
      <c r="BH16" s="26"/>
      <c r="BI16" s="27"/>
      <c r="BJ16" s="27"/>
      <c r="BK16" s="27"/>
      <c r="BL16" s="27"/>
      <c r="BM16" s="18"/>
      <c r="BN16" s="25"/>
      <c r="BO16" s="48"/>
      <c r="BP16" s="24"/>
      <c r="BQ16" s="26"/>
      <c r="BR16" s="26"/>
      <c r="BS16" s="27"/>
      <c r="BT16" s="27"/>
      <c r="BU16" s="27"/>
      <c r="BV16" s="27"/>
      <c r="BW16" s="18"/>
      <c r="BX16" s="25"/>
      <c r="BY16" s="24"/>
      <c r="BZ16" s="26"/>
      <c r="CA16" s="26"/>
      <c r="CB16" s="27"/>
      <c r="CC16" s="27"/>
      <c r="CD16" s="27"/>
      <c r="CE16" s="27"/>
      <c r="CF16" s="18"/>
      <c r="CG16" s="25"/>
      <c r="CH16" s="48"/>
      <c r="CI16" s="24"/>
      <c r="CJ16" s="26"/>
      <c r="CK16" s="26"/>
      <c r="CL16" s="27"/>
      <c r="CM16" s="27"/>
      <c r="CN16" s="27"/>
      <c r="CO16" s="27"/>
      <c r="CP16" s="18"/>
      <c r="CQ16" s="25"/>
    </row>
    <row r="17" spans="1:95" ht="37.5" customHeight="1">
      <c r="A17" s="24"/>
      <c r="B17" s="26"/>
      <c r="C17" s="26" t="s">
        <v>52</v>
      </c>
      <c r="D17" s="156" t="str">
        <f>VLOOKUP(D11,②速記!$B:$H,7,0)</f>
        <v>Ｂ</v>
      </c>
      <c r="E17" s="156"/>
      <c r="F17" s="156"/>
      <c r="G17" s="156"/>
      <c r="H17" s="18"/>
      <c r="I17" s="18"/>
      <c r="J17" s="48"/>
      <c r="K17" s="18"/>
      <c r="L17" s="26"/>
      <c r="M17" s="26" t="s">
        <v>52</v>
      </c>
      <c r="N17" s="156" t="str">
        <f>VLOOKUP(N11,②速記!$B:$H,7,0)</f>
        <v>Ｂ</v>
      </c>
      <c r="O17" s="156"/>
      <c r="P17" s="156"/>
      <c r="Q17" s="156"/>
      <c r="R17" s="18"/>
      <c r="S17" s="25"/>
      <c r="T17" s="24"/>
      <c r="U17" s="26"/>
      <c r="V17" s="26" t="s">
        <v>52</v>
      </c>
      <c r="W17" s="156" t="str">
        <f>VLOOKUP(W11,②速記!$B:$H,7,0)</f>
        <v>Ｂ</v>
      </c>
      <c r="X17" s="156"/>
      <c r="Y17" s="156"/>
      <c r="Z17" s="156"/>
      <c r="AA17" s="18"/>
      <c r="AB17" s="25"/>
      <c r="AC17" s="48"/>
      <c r="AD17" s="24"/>
      <c r="AE17" s="26"/>
      <c r="AF17" s="26" t="s">
        <v>52</v>
      </c>
      <c r="AG17" s="156" t="str">
        <f>VLOOKUP(AG11,②速記!$B:$H,7,0)</f>
        <v>A</v>
      </c>
      <c r="AH17" s="156"/>
      <c r="AI17" s="156"/>
      <c r="AJ17" s="156"/>
      <c r="AK17" s="18"/>
      <c r="AL17" s="25"/>
      <c r="AM17" s="24"/>
      <c r="AN17" s="26"/>
      <c r="AO17" s="26" t="s">
        <v>52</v>
      </c>
      <c r="AP17" s="156" t="str">
        <f>VLOOKUP(AP11,②速記!$B:$H,7,0)</f>
        <v>C</v>
      </c>
      <c r="AQ17" s="156"/>
      <c r="AR17" s="156"/>
      <c r="AS17" s="156"/>
      <c r="AT17" s="18"/>
      <c r="AU17" s="25"/>
      <c r="AV17" s="48"/>
      <c r="AW17" s="24"/>
      <c r="AX17" s="26"/>
      <c r="AY17" s="26" t="s">
        <v>52</v>
      </c>
      <c r="AZ17" s="156" t="str">
        <f>VLOOKUP(AZ11,②速記!$B:$H,7,0)</f>
        <v>C</v>
      </c>
      <c r="BA17" s="156"/>
      <c r="BB17" s="156"/>
      <c r="BC17" s="156"/>
      <c r="BD17" s="18"/>
      <c r="BE17" s="25"/>
      <c r="BF17" s="24"/>
      <c r="BG17" s="26"/>
      <c r="BH17" s="26" t="s">
        <v>52</v>
      </c>
      <c r="BI17" s="156" t="str">
        <f>VLOOKUP(BI11,②速記!$B:$H,7,0)</f>
        <v>A</v>
      </c>
      <c r="BJ17" s="156"/>
      <c r="BK17" s="156"/>
      <c r="BL17" s="156"/>
      <c r="BM17" s="18"/>
      <c r="BN17" s="25"/>
      <c r="BO17" s="48"/>
      <c r="BP17" s="24"/>
      <c r="BQ17" s="26"/>
      <c r="BR17" s="26" t="s">
        <v>52</v>
      </c>
      <c r="BS17" s="156" t="str">
        <f>VLOOKUP(BS11,②速記!$B:$H,7,0)</f>
        <v>Ｂ</v>
      </c>
      <c r="BT17" s="156"/>
      <c r="BU17" s="156"/>
      <c r="BV17" s="156"/>
      <c r="BW17" s="18"/>
      <c r="BX17" s="25"/>
      <c r="BY17" s="24"/>
      <c r="BZ17" s="26"/>
      <c r="CA17" s="26" t="s">
        <v>52</v>
      </c>
      <c r="CB17" s="156" t="str">
        <f>VLOOKUP(CB11,②速記!$B:$H,7,0)</f>
        <v>Ｂ</v>
      </c>
      <c r="CC17" s="156"/>
      <c r="CD17" s="156"/>
      <c r="CE17" s="156"/>
      <c r="CF17" s="18"/>
      <c r="CG17" s="25"/>
      <c r="CH17" s="48"/>
      <c r="CI17" s="24"/>
      <c r="CJ17" s="26"/>
      <c r="CK17" s="26" t="s">
        <v>52</v>
      </c>
      <c r="CL17" s="156" t="str">
        <f>VLOOKUP(CL11,②速記!$B:$H,7,0)</f>
        <v>E</v>
      </c>
      <c r="CM17" s="156"/>
      <c r="CN17" s="156"/>
      <c r="CO17" s="156"/>
      <c r="CP17" s="18"/>
      <c r="CQ17" s="25"/>
    </row>
    <row r="18" spans="1:95" ht="37.5" customHeight="1">
      <c r="A18" s="24"/>
      <c r="B18" s="28"/>
      <c r="C18" s="26"/>
      <c r="D18" s="27"/>
      <c r="E18" s="27"/>
      <c r="F18" s="27"/>
      <c r="G18" s="27"/>
      <c r="H18" s="18"/>
      <c r="I18" s="18"/>
      <c r="J18" s="48"/>
      <c r="K18" s="18"/>
      <c r="L18" s="28"/>
      <c r="M18" s="26"/>
      <c r="N18" s="27"/>
      <c r="O18" s="27"/>
      <c r="P18" s="27"/>
      <c r="Q18" s="27"/>
      <c r="R18" s="18"/>
      <c r="S18" s="25"/>
      <c r="T18" s="24"/>
      <c r="U18" s="28"/>
      <c r="V18" s="26"/>
      <c r="W18" s="27"/>
      <c r="X18" s="27"/>
      <c r="Y18" s="27"/>
      <c r="Z18" s="27"/>
      <c r="AA18" s="18"/>
      <c r="AB18" s="25"/>
      <c r="AC18" s="48"/>
      <c r="AD18" s="24"/>
      <c r="AE18" s="28"/>
      <c r="AF18" s="26"/>
      <c r="AG18" s="27"/>
      <c r="AH18" s="27"/>
      <c r="AI18" s="27"/>
      <c r="AJ18" s="27"/>
      <c r="AK18" s="18"/>
      <c r="AL18" s="25"/>
      <c r="AM18" s="24"/>
      <c r="AN18" s="28"/>
      <c r="AO18" s="26"/>
      <c r="AP18" s="27"/>
      <c r="AQ18" s="27"/>
      <c r="AR18" s="27"/>
      <c r="AS18" s="27"/>
      <c r="AT18" s="18"/>
      <c r="AU18" s="25"/>
      <c r="AV18" s="48"/>
      <c r="AW18" s="24"/>
      <c r="AX18" s="28"/>
      <c r="AY18" s="26"/>
      <c r="AZ18" s="27"/>
      <c r="BA18" s="27"/>
      <c r="BB18" s="27"/>
      <c r="BC18" s="27"/>
      <c r="BD18" s="18"/>
      <c r="BE18" s="25"/>
      <c r="BF18" s="24"/>
      <c r="BG18" s="28"/>
      <c r="BH18" s="26"/>
      <c r="BI18" s="27"/>
      <c r="BJ18" s="27"/>
      <c r="BK18" s="27"/>
      <c r="BL18" s="27"/>
      <c r="BM18" s="18"/>
      <c r="BN18" s="25"/>
      <c r="BO18" s="48"/>
      <c r="BP18" s="24"/>
      <c r="BQ18" s="28"/>
      <c r="BR18" s="26"/>
      <c r="BS18" s="27"/>
      <c r="BT18" s="27"/>
      <c r="BU18" s="27"/>
      <c r="BV18" s="27"/>
      <c r="BW18" s="18"/>
      <c r="BX18" s="25"/>
      <c r="BY18" s="24"/>
      <c r="BZ18" s="28"/>
      <c r="CA18" s="26"/>
      <c r="CB18" s="27"/>
      <c r="CC18" s="27"/>
      <c r="CD18" s="27"/>
      <c r="CE18" s="27"/>
      <c r="CF18" s="18"/>
      <c r="CG18" s="25"/>
      <c r="CH18" s="48"/>
      <c r="CI18" s="24"/>
      <c r="CJ18" s="28"/>
      <c r="CK18" s="26"/>
      <c r="CL18" s="27"/>
      <c r="CM18" s="27"/>
      <c r="CN18" s="27"/>
      <c r="CO18" s="27"/>
      <c r="CP18" s="18"/>
      <c r="CQ18" s="25"/>
    </row>
    <row r="19" spans="1:95" ht="37.5" customHeight="1">
      <c r="A19" s="24"/>
      <c r="B19" s="28"/>
      <c r="C19" s="26" t="s">
        <v>49</v>
      </c>
      <c r="D19" s="157">
        <f>VLOOKUP(D11,②速記!$B:$K,9,0)</f>
        <v>1</v>
      </c>
      <c r="E19" s="157"/>
      <c r="F19" s="157"/>
      <c r="G19" s="29" t="s">
        <v>50</v>
      </c>
      <c r="H19" s="18"/>
      <c r="I19" s="18"/>
      <c r="J19" s="48"/>
      <c r="K19" s="18"/>
      <c r="L19" s="28"/>
      <c r="M19" s="26" t="s">
        <v>49</v>
      </c>
      <c r="N19" s="157">
        <f>VLOOKUP(N11,②速記!$B:$K,9,0)</f>
        <v>2</v>
      </c>
      <c r="O19" s="157"/>
      <c r="P19" s="157"/>
      <c r="Q19" s="29" t="s">
        <v>50</v>
      </c>
      <c r="R19" s="18"/>
      <c r="S19" s="25"/>
      <c r="T19" s="24"/>
      <c r="U19" s="28"/>
      <c r="V19" s="26" t="s">
        <v>49</v>
      </c>
      <c r="W19" s="157">
        <f>VLOOKUP(W11,②速記!$B:$K,9,0)</f>
        <v>3</v>
      </c>
      <c r="X19" s="157"/>
      <c r="Y19" s="157"/>
      <c r="Z19" s="29" t="s">
        <v>50</v>
      </c>
      <c r="AA19" s="18"/>
      <c r="AB19" s="25"/>
      <c r="AC19" s="48"/>
      <c r="AD19" s="24"/>
      <c r="AE19" s="28"/>
      <c r="AF19" s="26" t="s">
        <v>49</v>
      </c>
      <c r="AG19" s="157">
        <f>VLOOKUP(AG11,②速記!$B:$K,9,0)</f>
        <v>1</v>
      </c>
      <c r="AH19" s="157"/>
      <c r="AI19" s="157"/>
      <c r="AJ19" s="29" t="s">
        <v>50</v>
      </c>
      <c r="AK19" s="18"/>
      <c r="AL19" s="25"/>
      <c r="AM19" s="24"/>
      <c r="AN19" s="28"/>
      <c r="AO19" s="26" t="s">
        <v>49</v>
      </c>
      <c r="AP19" s="157">
        <f>VLOOKUP(AP11,②速記!$B:$K,9,0)</f>
        <v>1</v>
      </c>
      <c r="AQ19" s="157"/>
      <c r="AR19" s="157"/>
      <c r="AS19" s="29" t="s">
        <v>50</v>
      </c>
      <c r="AT19" s="18"/>
      <c r="AU19" s="25"/>
      <c r="AV19" s="48"/>
      <c r="AW19" s="24"/>
      <c r="AX19" s="28"/>
      <c r="AY19" s="26" t="s">
        <v>49</v>
      </c>
      <c r="AZ19" s="157">
        <f>VLOOKUP(AZ11,②速記!$B:$K,9,0)</f>
        <v>2</v>
      </c>
      <c r="BA19" s="157"/>
      <c r="BB19" s="157"/>
      <c r="BC19" s="29" t="s">
        <v>50</v>
      </c>
      <c r="BD19" s="18"/>
      <c r="BE19" s="25"/>
      <c r="BF19" s="24"/>
      <c r="BG19" s="28"/>
      <c r="BH19" s="26" t="s">
        <v>49</v>
      </c>
      <c r="BI19" s="157">
        <f>VLOOKUP(BI11,②速記!$B:$K,9,0)</f>
        <v>2</v>
      </c>
      <c r="BJ19" s="157"/>
      <c r="BK19" s="157"/>
      <c r="BL19" s="29" t="s">
        <v>50</v>
      </c>
      <c r="BM19" s="18"/>
      <c r="BN19" s="25"/>
      <c r="BO19" s="48"/>
      <c r="BP19" s="24"/>
      <c r="BQ19" s="28"/>
      <c r="BR19" s="26" t="s">
        <v>49</v>
      </c>
      <c r="BS19" s="157">
        <f>VLOOKUP(BS11,②速記!$B:$K,9,0)</f>
        <v>4</v>
      </c>
      <c r="BT19" s="157"/>
      <c r="BU19" s="157"/>
      <c r="BV19" s="29" t="s">
        <v>50</v>
      </c>
      <c r="BW19" s="18"/>
      <c r="BX19" s="25"/>
      <c r="BY19" s="24"/>
      <c r="BZ19" s="28"/>
      <c r="CA19" s="26" t="s">
        <v>49</v>
      </c>
      <c r="CB19" s="157">
        <f>VLOOKUP(CB11,②速記!$B:$K,9,0)</f>
        <v>5</v>
      </c>
      <c r="CC19" s="157"/>
      <c r="CD19" s="157"/>
      <c r="CE19" s="29" t="s">
        <v>50</v>
      </c>
      <c r="CF19" s="18"/>
      <c r="CG19" s="25"/>
      <c r="CH19" s="48"/>
      <c r="CI19" s="24"/>
      <c r="CJ19" s="28"/>
      <c r="CK19" s="26" t="s">
        <v>49</v>
      </c>
      <c r="CL19" s="157">
        <f>VLOOKUP(CL11,②速記!$B:$K,9,0)</f>
        <v>1</v>
      </c>
      <c r="CM19" s="157"/>
      <c r="CN19" s="157"/>
      <c r="CO19" s="29" t="s">
        <v>50</v>
      </c>
      <c r="CP19" s="18"/>
      <c r="CQ19" s="25"/>
    </row>
    <row r="20" spans="1:95">
      <c r="A20" s="24"/>
      <c r="B20" s="18"/>
      <c r="C20" s="18"/>
      <c r="D20" s="18"/>
      <c r="E20" s="18"/>
      <c r="F20" s="18"/>
      <c r="G20" s="18"/>
      <c r="H20" s="18"/>
      <c r="I20" s="18"/>
      <c r="J20" s="48"/>
      <c r="K20" s="18"/>
      <c r="L20" s="18"/>
      <c r="M20" s="18"/>
      <c r="N20" s="18"/>
      <c r="O20" s="18"/>
      <c r="P20" s="18"/>
      <c r="Q20" s="18"/>
      <c r="R20" s="18"/>
      <c r="S20" s="25"/>
      <c r="T20" s="24"/>
      <c r="U20" s="18"/>
      <c r="V20" s="18"/>
      <c r="W20" s="18"/>
      <c r="X20" s="18"/>
      <c r="Y20" s="18"/>
      <c r="Z20" s="18"/>
      <c r="AA20" s="18"/>
      <c r="AB20" s="25"/>
      <c r="AC20" s="48"/>
      <c r="AD20" s="24"/>
      <c r="AE20" s="18"/>
      <c r="AF20" s="18"/>
      <c r="AG20" s="18"/>
      <c r="AH20" s="18"/>
      <c r="AI20" s="18"/>
      <c r="AJ20" s="18"/>
      <c r="AK20" s="18"/>
      <c r="AL20" s="25"/>
      <c r="AM20" s="24"/>
      <c r="AN20" s="18"/>
      <c r="AO20" s="18"/>
      <c r="AP20" s="18"/>
      <c r="AQ20" s="18"/>
      <c r="AR20" s="18"/>
      <c r="AS20" s="18"/>
      <c r="AT20" s="18"/>
      <c r="AU20" s="25"/>
      <c r="AV20" s="48"/>
      <c r="AW20" s="24"/>
      <c r="AX20" s="18"/>
      <c r="AY20" s="18"/>
      <c r="AZ20" s="18"/>
      <c r="BA20" s="18"/>
      <c r="BB20" s="18"/>
      <c r="BC20" s="18"/>
      <c r="BD20" s="18"/>
      <c r="BE20" s="25"/>
      <c r="BF20" s="24"/>
      <c r="BG20" s="18"/>
      <c r="BH20" s="18"/>
      <c r="BI20" s="18"/>
      <c r="BJ20" s="18"/>
      <c r="BK20" s="18"/>
      <c r="BL20" s="18"/>
      <c r="BM20" s="18"/>
      <c r="BN20" s="25"/>
      <c r="BO20" s="48"/>
      <c r="BP20" s="24"/>
      <c r="BQ20" s="18"/>
      <c r="BR20" s="18"/>
      <c r="BS20" s="18"/>
      <c r="BT20" s="18"/>
      <c r="BU20" s="18"/>
      <c r="BV20" s="18"/>
      <c r="BW20" s="18"/>
      <c r="BX20" s="25"/>
      <c r="BY20" s="24"/>
      <c r="BZ20" s="18"/>
      <c r="CA20" s="18"/>
      <c r="CB20" s="18"/>
      <c r="CC20" s="18"/>
      <c r="CD20" s="18"/>
      <c r="CE20" s="18"/>
      <c r="CF20" s="18"/>
      <c r="CG20" s="25"/>
      <c r="CH20" s="48"/>
      <c r="CI20" s="24"/>
      <c r="CJ20" s="18"/>
      <c r="CK20" s="18"/>
      <c r="CL20" s="18"/>
      <c r="CM20" s="18"/>
      <c r="CN20" s="18"/>
      <c r="CO20" s="18"/>
      <c r="CP20" s="18"/>
      <c r="CQ20" s="25"/>
    </row>
    <row r="21" spans="1:95">
      <c r="A21" s="30"/>
      <c r="B21" s="31"/>
      <c r="C21" s="31"/>
      <c r="D21" s="31"/>
      <c r="E21" s="31"/>
      <c r="F21" s="31"/>
      <c r="G21" s="31"/>
      <c r="H21" s="31"/>
      <c r="I21" s="31"/>
      <c r="J21" s="48"/>
      <c r="K21" s="31"/>
      <c r="L21" s="31"/>
      <c r="M21" s="31"/>
      <c r="N21" s="31"/>
      <c r="O21" s="31"/>
      <c r="P21" s="31"/>
      <c r="Q21" s="31"/>
      <c r="R21" s="31"/>
      <c r="S21" s="32"/>
      <c r="T21" s="30"/>
      <c r="U21" s="31"/>
      <c r="V21" s="31"/>
      <c r="W21" s="31"/>
      <c r="X21" s="31"/>
      <c r="Y21" s="31"/>
      <c r="Z21" s="31"/>
      <c r="AA21" s="31"/>
      <c r="AB21" s="32"/>
      <c r="AC21" s="48"/>
      <c r="AD21" s="30"/>
      <c r="AE21" s="31"/>
      <c r="AF21" s="31"/>
      <c r="AG21" s="31"/>
      <c r="AH21" s="31"/>
      <c r="AI21" s="31"/>
      <c r="AJ21" s="31"/>
      <c r="AK21" s="31"/>
      <c r="AL21" s="32"/>
      <c r="AM21" s="30"/>
      <c r="AN21" s="31"/>
      <c r="AO21" s="31"/>
      <c r="AP21" s="31"/>
      <c r="AQ21" s="31"/>
      <c r="AR21" s="31"/>
      <c r="AS21" s="31"/>
      <c r="AT21" s="31"/>
      <c r="AU21" s="32"/>
      <c r="AV21" s="48"/>
      <c r="AW21" s="30"/>
      <c r="AX21" s="31"/>
      <c r="AY21" s="31"/>
      <c r="AZ21" s="31"/>
      <c r="BA21" s="31"/>
      <c r="BB21" s="31"/>
      <c r="BC21" s="31"/>
      <c r="BD21" s="31"/>
      <c r="BE21" s="32"/>
      <c r="BF21" s="30"/>
      <c r="BG21" s="31"/>
      <c r="BH21" s="31"/>
      <c r="BI21" s="31"/>
      <c r="BJ21" s="31"/>
      <c r="BK21" s="31"/>
      <c r="BL21" s="31"/>
      <c r="BM21" s="31"/>
      <c r="BN21" s="32"/>
      <c r="BO21" s="48"/>
      <c r="BP21" s="30"/>
      <c r="BQ21" s="31"/>
      <c r="BR21" s="31"/>
      <c r="BS21" s="31"/>
      <c r="BT21" s="31"/>
      <c r="BU21" s="31"/>
      <c r="BV21" s="31"/>
      <c r="BW21" s="31"/>
      <c r="BX21" s="32"/>
      <c r="BY21" s="30"/>
      <c r="BZ21" s="31"/>
      <c r="CA21" s="31"/>
      <c r="CB21" s="31"/>
      <c r="CC21" s="31"/>
      <c r="CD21" s="31"/>
      <c r="CE21" s="31"/>
      <c r="CF21" s="31"/>
      <c r="CG21" s="32"/>
      <c r="CH21" s="48"/>
      <c r="CI21" s="30"/>
      <c r="CJ21" s="31"/>
      <c r="CK21" s="31"/>
      <c r="CL21" s="31"/>
      <c r="CM21" s="31"/>
      <c r="CN21" s="31"/>
      <c r="CO21" s="31"/>
      <c r="CP21" s="31"/>
      <c r="CQ21" s="32"/>
    </row>
    <row r="22" spans="1:95">
      <c r="A22" s="18"/>
      <c r="B22" s="18"/>
      <c r="C22" s="18"/>
      <c r="D22" s="18"/>
      <c r="E22" s="18"/>
      <c r="F22" s="18"/>
      <c r="G22" s="18"/>
      <c r="H22" s="18"/>
      <c r="I22" s="18"/>
      <c r="J22" s="4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6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46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46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46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>
      <c r="AV23" s="43"/>
      <c r="BO23" s="43"/>
      <c r="CH23" s="43"/>
    </row>
    <row r="36" spans="49:96" ht="40.5" customHeight="1"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49:96" ht="40.5" customHeight="1"/>
    <row r="38" spans="49:96" ht="17.25" customHeight="1"/>
    <row r="39" spans="49:96" ht="40.5" customHeight="1"/>
    <row r="40" spans="49:96" s="40" customFormat="1" ht="25.5" customHeight="1"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</row>
    <row r="41" spans="49:96" ht="25.5" customHeight="1"/>
    <row r="43" spans="49:96" ht="37.5" customHeight="1"/>
    <row r="44" spans="49:96" ht="37.5" customHeight="1"/>
    <row r="45" spans="49:96" ht="37.5" customHeight="1"/>
    <row r="46" spans="49:96" ht="37.5" customHeight="1"/>
    <row r="47" spans="49:96" ht="37.5" customHeight="1"/>
    <row r="48" spans="49:96" ht="37.5" customHeight="1"/>
    <row r="49" ht="37.5" customHeight="1"/>
    <row r="50" ht="37.5" customHeight="1"/>
    <row r="51" ht="37.5" customHeight="1"/>
    <row r="69" spans="2:3" ht="14.25" thickBot="1"/>
    <row r="70" spans="2:3">
      <c r="B70" s="150">
        <v>1</v>
      </c>
      <c r="C70" s="151"/>
    </row>
    <row r="71" spans="2:3">
      <c r="B71" s="152"/>
      <c r="C71" s="153"/>
    </row>
    <row r="72" spans="2:3">
      <c r="B72" s="152"/>
      <c r="C72" s="153"/>
    </row>
    <row r="73" spans="2:3">
      <c r="B73" s="152"/>
      <c r="C73" s="153"/>
    </row>
    <row r="74" spans="2:3" ht="14.25" thickBot="1">
      <c r="B74" s="154"/>
      <c r="C74" s="155"/>
    </row>
  </sheetData>
  <sheetProtection sheet="1" objects="1" scenarios="1"/>
  <mergeCells count="61">
    <mergeCell ref="A1:I1"/>
    <mergeCell ref="D11:G11"/>
    <mergeCell ref="D13:G13"/>
    <mergeCell ref="D15:G15"/>
    <mergeCell ref="D17:G17"/>
    <mergeCell ref="K1:S1"/>
    <mergeCell ref="N11:Q11"/>
    <mergeCell ref="N13:Q13"/>
    <mergeCell ref="N15:Q15"/>
    <mergeCell ref="N17:Q17"/>
    <mergeCell ref="T1:AB1"/>
    <mergeCell ref="W11:Z11"/>
    <mergeCell ref="W13:Z13"/>
    <mergeCell ref="W15:Z15"/>
    <mergeCell ref="W17:Z17"/>
    <mergeCell ref="AD1:AL1"/>
    <mergeCell ref="AG11:AJ11"/>
    <mergeCell ref="AG13:AJ13"/>
    <mergeCell ref="AG15:AJ15"/>
    <mergeCell ref="AG17:AJ17"/>
    <mergeCell ref="AM1:AU1"/>
    <mergeCell ref="AP11:AS11"/>
    <mergeCell ref="AP13:AS13"/>
    <mergeCell ref="AP15:AS15"/>
    <mergeCell ref="AP17:AS17"/>
    <mergeCell ref="AZ11:BC11"/>
    <mergeCell ref="BI11:BL11"/>
    <mergeCell ref="BS11:BV11"/>
    <mergeCell ref="CB11:CE11"/>
    <mergeCell ref="CL11:CO11"/>
    <mergeCell ref="AW1:BE1"/>
    <mergeCell ref="BF1:BN1"/>
    <mergeCell ref="BP1:BX1"/>
    <mergeCell ref="BY1:CG1"/>
    <mergeCell ref="CI1:CQ1"/>
    <mergeCell ref="AZ15:BC15"/>
    <mergeCell ref="BI15:BL15"/>
    <mergeCell ref="BS15:BV15"/>
    <mergeCell ref="CB15:CE15"/>
    <mergeCell ref="CL15:CO15"/>
    <mergeCell ref="AZ13:BC13"/>
    <mergeCell ref="BI13:BL13"/>
    <mergeCell ref="BS13:BV13"/>
    <mergeCell ref="CB13:CE13"/>
    <mergeCell ref="CL13:CO13"/>
    <mergeCell ref="CL17:CO17"/>
    <mergeCell ref="AZ19:BB19"/>
    <mergeCell ref="BI19:BK19"/>
    <mergeCell ref="BS19:BU19"/>
    <mergeCell ref="CB19:CD19"/>
    <mergeCell ref="CL19:CN19"/>
    <mergeCell ref="B70:C74"/>
    <mergeCell ref="AZ17:BC17"/>
    <mergeCell ref="BI17:BL17"/>
    <mergeCell ref="BS17:BV17"/>
    <mergeCell ref="CB17:CE17"/>
    <mergeCell ref="AP19:AR19"/>
    <mergeCell ref="AG19:AI19"/>
    <mergeCell ref="W19:Y19"/>
    <mergeCell ref="N19:P19"/>
    <mergeCell ref="D19:F19"/>
  </mergeCells>
  <phoneticPr fontId="2"/>
  <pageMargins left="0.94488188976377963" right="0.70866141732283472" top="0.74803149606299213" bottom="0.74803149606299213" header="0.31496062992125984" footer="0.31496062992125984"/>
  <pageSetup paperSize="12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74"/>
  <sheetViews>
    <sheetView topLeftCell="A16" zoomScale="30" zoomScaleNormal="30" workbookViewId="0">
      <selection activeCell="U46" sqref="U46"/>
    </sheetView>
  </sheetViews>
  <sheetFormatPr defaultRowHeight="13.5"/>
  <cols>
    <col min="1" max="3" width="9" style="14"/>
    <col min="4" max="4" width="12.375" style="14" bestFit="1" customWidth="1"/>
    <col min="5" max="6" width="9" style="14"/>
    <col min="7" max="9" width="8.75" style="14" customWidth="1"/>
    <col min="10" max="12" width="9" style="14"/>
    <col min="13" max="13" width="12.375" style="14" bestFit="1" customWidth="1"/>
    <col min="14" max="15" width="9" style="14"/>
    <col min="16" max="18" width="8.75" style="14" customWidth="1"/>
    <col min="19" max="21" width="9" style="14"/>
    <col min="22" max="22" width="12.375" style="14" bestFit="1" customWidth="1"/>
    <col min="23" max="24" width="9" style="14"/>
    <col min="25" max="27" width="8.75" style="14" customWidth="1"/>
    <col min="28" max="30" width="9" style="14"/>
    <col min="31" max="31" width="12.375" style="14" bestFit="1" customWidth="1"/>
    <col min="32" max="33" width="9" style="14"/>
    <col min="34" max="36" width="8.75" style="14" customWidth="1"/>
    <col min="37" max="39" width="9" style="14"/>
    <col min="40" max="40" width="12.375" style="14" bestFit="1" customWidth="1"/>
    <col min="41" max="42" width="9" style="14"/>
    <col min="43" max="45" width="8.75" style="14" customWidth="1"/>
    <col min="46" max="16384" width="9" style="14"/>
  </cols>
  <sheetData>
    <row r="1" spans="1:45" ht="42">
      <c r="A1" s="158" t="s">
        <v>43</v>
      </c>
      <c r="B1" s="158"/>
      <c r="C1" s="158"/>
      <c r="D1" s="158"/>
      <c r="E1" s="158"/>
      <c r="F1" s="158"/>
      <c r="G1" s="158"/>
      <c r="H1" s="158"/>
      <c r="I1" s="158"/>
      <c r="J1" s="158" t="s">
        <v>43</v>
      </c>
      <c r="K1" s="158"/>
      <c r="L1" s="158"/>
      <c r="M1" s="158"/>
      <c r="N1" s="158"/>
      <c r="O1" s="158"/>
      <c r="P1" s="158"/>
      <c r="Q1" s="158"/>
      <c r="R1" s="158"/>
      <c r="S1" s="158" t="s">
        <v>43</v>
      </c>
      <c r="T1" s="158"/>
      <c r="U1" s="158"/>
      <c r="V1" s="158"/>
      <c r="W1" s="158"/>
      <c r="X1" s="158"/>
      <c r="Y1" s="158"/>
      <c r="Z1" s="158"/>
      <c r="AA1" s="158"/>
      <c r="AB1" s="158" t="s">
        <v>43</v>
      </c>
      <c r="AC1" s="158"/>
      <c r="AD1" s="158"/>
      <c r="AE1" s="158"/>
      <c r="AF1" s="158"/>
      <c r="AG1" s="158"/>
      <c r="AH1" s="158"/>
      <c r="AI1" s="158"/>
      <c r="AJ1" s="158"/>
      <c r="AK1" s="158" t="s">
        <v>43</v>
      </c>
      <c r="AL1" s="158"/>
      <c r="AM1" s="158"/>
      <c r="AN1" s="158"/>
      <c r="AO1" s="158"/>
      <c r="AP1" s="158"/>
      <c r="AQ1" s="158"/>
      <c r="AR1" s="158"/>
      <c r="AS1" s="158"/>
    </row>
    <row r="4" spans="1:45" ht="40.5" customHeight="1">
      <c r="B4" s="15" t="s">
        <v>45</v>
      </c>
      <c r="K4" s="15" t="s">
        <v>45</v>
      </c>
      <c r="T4" s="15" t="s">
        <v>45</v>
      </c>
      <c r="AC4" s="15" t="s">
        <v>45</v>
      </c>
      <c r="AL4" s="15" t="s">
        <v>45</v>
      </c>
    </row>
    <row r="5" spans="1:45" ht="40.5" customHeight="1">
      <c r="B5" s="15" t="s">
        <v>44</v>
      </c>
      <c r="K5" s="15" t="s">
        <v>44</v>
      </c>
      <c r="T5" s="15" t="s">
        <v>44</v>
      </c>
      <c r="AC5" s="15" t="s">
        <v>44</v>
      </c>
      <c r="AL5" s="15" t="s">
        <v>44</v>
      </c>
    </row>
    <row r="6" spans="1:45" ht="17.25" customHeight="1">
      <c r="B6" s="15"/>
      <c r="K6" s="15"/>
      <c r="T6" s="15"/>
      <c r="AC6" s="15"/>
      <c r="AL6" s="15"/>
    </row>
    <row r="7" spans="1:45" ht="40.5" customHeight="1">
      <c r="B7" s="15"/>
      <c r="G7" s="16"/>
      <c r="I7" s="17" t="s">
        <v>54</v>
      </c>
      <c r="K7" s="15"/>
      <c r="P7" s="16"/>
      <c r="R7" s="17" t="s">
        <v>54</v>
      </c>
      <c r="T7" s="15"/>
      <c r="Y7" s="16"/>
      <c r="AA7" s="17" t="s">
        <v>54</v>
      </c>
      <c r="AC7" s="15"/>
      <c r="AH7" s="16"/>
      <c r="AJ7" s="17" t="s">
        <v>54</v>
      </c>
      <c r="AL7" s="15"/>
      <c r="AQ7" s="16"/>
      <c r="AS7" s="17" t="s">
        <v>54</v>
      </c>
    </row>
    <row r="8" spans="1:45" s="40" customFormat="1" ht="25.5" customHeight="1">
      <c r="A8" s="35"/>
      <c r="B8" s="36"/>
      <c r="C8" s="35"/>
      <c r="D8" s="35"/>
      <c r="E8" s="35"/>
      <c r="F8" s="35"/>
      <c r="G8" s="37">
        <f>B70</f>
        <v>11</v>
      </c>
      <c r="H8" s="38"/>
      <c r="I8" s="39"/>
      <c r="J8" s="35"/>
      <c r="K8" s="36"/>
      <c r="L8" s="35"/>
      <c r="M8" s="35"/>
      <c r="N8" s="35"/>
      <c r="O8" s="35"/>
      <c r="P8" s="37">
        <f>G8+1</f>
        <v>12</v>
      </c>
      <c r="Q8" s="38"/>
      <c r="R8" s="39"/>
      <c r="S8" s="35"/>
      <c r="T8" s="36"/>
      <c r="U8" s="35"/>
      <c r="V8" s="35"/>
      <c r="W8" s="35"/>
      <c r="X8" s="35"/>
      <c r="Y8" s="37">
        <f>P8+1</f>
        <v>13</v>
      </c>
      <c r="Z8" s="38"/>
      <c r="AA8" s="39"/>
      <c r="AB8" s="35"/>
      <c r="AC8" s="36"/>
      <c r="AD8" s="35"/>
      <c r="AE8" s="35"/>
      <c r="AF8" s="35"/>
      <c r="AG8" s="35"/>
      <c r="AH8" s="37">
        <f>Y8+1</f>
        <v>14</v>
      </c>
      <c r="AI8" s="38"/>
      <c r="AJ8" s="39"/>
      <c r="AK8" s="35"/>
      <c r="AL8" s="36"/>
      <c r="AM8" s="35"/>
      <c r="AN8" s="35"/>
      <c r="AO8" s="35"/>
      <c r="AP8" s="35"/>
      <c r="AQ8" s="37">
        <f>AH8+1</f>
        <v>15</v>
      </c>
      <c r="AR8" s="38"/>
      <c r="AS8" s="39"/>
    </row>
    <row r="9" spans="1:45" ht="25.5" customHeight="1">
      <c r="A9" s="19"/>
      <c r="B9" s="20"/>
      <c r="C9" s="21"/>
      <c r="D9" s="21"/>
      <c r="E9" s="21"/>
      <c r="F9" s="21"/>
      <c r="G9" s="22"/>
      <c r="H9" s="21"/>
      <c r="I9" s="41"/>
      <c r="J9" s="21"/>
      <c r="K9" s="20"/>
      <c r="L9" s="21"/>
      <c r="M9" s="21"/>
      <c r="N9" s="21"/>
      <c r="O9" s="21"/>
      <c r="P9" s="22"/>
      <c r="Q9" s="21"/>
      <c r="R9" s="23"/>
      <c r="S9" s="19"/>
      <c r="T9" s="20"/>
      <c r="U9" s="21"/>
      <c r="V9" s="21"/>
      <c r="W9" s="21"/>
      <c r="X9" s="21"/>
      <c r="Y9" s="22"/>
      <c r="Z9" s="21"/>
      <c r="AA9" s="23"/>
      <c r="AB9" s="19"/>
      <c r="AC9" s="20"/>
      <c r="AD9" s="21"/>
      <c r="AE9" s="21"/>
      <c r="AF9" s="21"/>
      <c r="AG9" s="21"/>
      <c r="AH9" s="22"/>
      <c r="AI9" s="21"/>
      <c r="AJ9" s="23"/>
      <c r="AK9" s="19"/>
      <c r="AL9" s="20"/>
      <c r="AM9" s="21"/>
      <c r="AN9" s="21"/>
      <c r="AO9" s="21"/>
      <c r="AP9" s="21"/>
      <c r="AQ9" s="22"/>
      <c r="AR9" s="21"/>
      <c r="AS9" s="23"/>
    </row>
    <row r="10" spans="1:45">
      <c r="A10" s="2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5"/>
      <c r="S10" s="24"/>
      <c r="T10" s="18"/>
      <c r="U10" s="18"/>
      <c r="V10" s="18"/>
      <c r="W10" s="18"/>
      <c r="X10" s="18"/>
      <c r="Y10" s="18"/>
      <c r="Z10" s="18"/>
      <c r="AA10" s="25"/>
      <c r="AB10" s="24"/>
      <c r="AC10" s="18"/>
      <c r="AD10" s="18"/>
      <c r="AE10" s="18"/>
      <c r="AF10" s="18"/>
      <c r="AG10" s="18"/>
      <c r="AH10" s="18"/>
      <c r="AI10" s="18"/>
      <c r="AJ10" s="25"/>
      <c r="AK10" s="24"/>
      <c r="AL10" s="18"/>
      <c r="AM10" s="18"/>
      <c r="AN10" s="18"/>
      <c r="AO10" s="18"/>
      <c r="AP10" s="18"/>
      <c r="AQ10" s="18"/>
      <c r="AR10" s="18"/>
      <c r="AS10" s="25"/>
    </row>
    <row r="11" spans="1:45" ht="37.5" customHeight="1">
      <c r="A11" s="24"/>
      <c r="B11" s="26"/>
      <c r="C11" s="26" t="s">
        <v>46</v>
      </c>
      <c r="D11" s="157">
        <f>VLOOKUP(G8,②速記!$A:$B,2,0)</f>
        <v>503</v>
      </c>
      <c r="E11" s="157"/>
      <c r="F11" s="157"/>
      <c r="G11" s="157"/>
      <c r="H11" s="18"/>
      <c r="I11" s="18"/>
      <c r="J11" s="18"/>
      <c r="K11" s="26"/>
      <c r="L11" s="26" t="s">
        <v>46</v>
      </c>
      <c r="M11" s="157">
        <f>VLOOKUP(P8,②速記!$A:$B,2,0)</f>
        <v>201</v>
      </c>
      <c r="N11" s="157"/>
      <c r="O11" s="157"/>
      <c r="P11" s="157"/>
      <c r="Q11" s="18"/>
      <c r="R11" s="25"/>
      <c r="S11" s="24"/>
      <c r="T11" s="26"/>
      <c r="U11" s="26" t="s">
        <v>46</v>
      </c>
      <c r="V11" s="157">
        <f>VLOOKUP(Y8,②速記!$A:$B,2,0)</f>
        <v>101</v>
      </c>
      <c r="W11" s="157"/>
      <c r="X11" s="157"/>
      <c r="Y11" s="157"/>
      <c r="Z11" s="18"/>
      <c r="AA11" s="25"/>
      <c r="AB11" s="24"/>
      <c r="AC11" s="26"/>
      <c r="AD11" s="26" t="s">
        <v>46</v>
      </c>
      <c r="AE11" s="157">
        <f>VLOOKUP(AH8,②速記!$A:$B,2,0)</f>
        <v>307</v>
      </c>
      <c r="AF11" s="157"/>
      <c r="AG11" s="157"/>
      <c r="AH11" s="157"/>
      <c r="AI11" s="18"/>
      <c r="AJ11" s="25"/>
      <c r="AK11" s="24"/>
      <c r="AL11" s="26"/>
      <c r="AM11" s="26" t="s">
        <v>46</v>
      </c>
      <c r="AN11" s="157">
        <f>VLOOKUP(AQ8,②速記!$A:$B,2,0)</f>
        <v>102</v>
      </c>
      <c r="AO11" s="157"/>
      <c r="AP11" s="157"/>
      <c r="AQ11" s="157"/>
      <c r="AR11" s="18"/>
      <c r="AS11" s="25"/>
    </row>
    <row r="12" spans="1:45" ht="37.5" customHeight="1">
      <c r="A12" s="24"/>
      <c r="B12" s="26"/>
      <c r="C12" s="26"/>
      <c r="D12" s="27"/>
      <c r="E12" s="27"/>
      <c r="F12" s="27"/>
      <c r="G12" s="27"/>
      <c r="H12" s="18"/>
      <c r="I12" s="18"/>
      <c r="J12" s="18"/>
      <c r="K12" s="26"/>
      <c r="L12" s="26"/>
      <c r="M12" s="27"/>
      <c r="N12" s="27"/>
      <c r="O12" s="27"/>
      <c r="P12" s="27"/>
      <c r="Q12" s="18"/>
      <c r="R12" s="25"/>
      <c r="S12" s="24"/>
      <c r="T12" s="26"/>
      <c r="U12" s="26"/>
      <c r="V12" s="27"/>
      <c r="W12" s="27"/>
      <c r="X12" s="27"/>
      <c r="Y12" s="27"/>
      <c r="Z12" s="18"/>
      <c r="AA12" s="25"/>
      <c r="AB12" s="24"/>
      <c r="AC12" s="26"/>
      <c r="AD12" s="26"/>
      <c r="AE12" s="27"/>
      <c r="AF12" s="27"/>
      <c r="AG12" s="27"/>
      <c r="AH12" s="27"/>
      <c r="AI12" s="18"/>
      <c r="AJ12" s="25"/>
      <c r="AK12" s="24"/>
      <c r="AL12" s="26"/>
      <c r="AM12" s="26"/>
      <c r="AN12" s="27"/>
      <c r="AO12" s="27"/>
      <c r="AP12" s="27"/>
      <c r="AQ12" s="27"/>
      <c r="AR12" s="18"/>
      <c r="AS12" s="25"/>
    </row>
    <row r="13" spans="1:45" ht="37.5" customHeight="1">
      <c r="A13" s="24"/>
      <c r="B13" s="26"/>
      <c r="C13" s="26" t="s">
        <v>47</v>
      </c>
      <c r="D13" s="157" t="str">
        <f>VLOOKUP(記録証10人B5単!D11,②速記!$B:$G,6,0)</f>
        <v>岡井 ゆかり</v>
      </c>
      <c r="E13" s="157"/>
      <c r="F13" s="157"/>
      <c r="G13" s="157"/>
      <c r="H13" s="18"/>
      <c r="I13" s="18"/>
      <c r="J13" s="18"/>
      <c r="K13" s="26"/>
      <c r="L13" s="26" t="s">
        <v>47</v>
      </c>
      <c r="M13" s="157" t="str">
        <f>VLOOKUP(記録証10人B5単!M11,②速記!$B:$G,6,0)</f>
        <v>柚田 雅郁</v>
      </c>
      <c r="N13" s="157"/>
      <c r="O13" s="157"/>
      <c r="P13" s="157"/>
      <c r="Q13" s="18"/>
      <c r="R13" s="25"/>
      <c r="S13" s="24"/>
      <c r="T13" s="26"/>
      <c r="U13" s="26" t="s">
        <v>47</v>
      </c>
      <c r="V13" s="157" t="str">
        <f>VLOOKUP(記録証10人B5単!V11,②速記!$B:$G,6,0)</f>
        <v>松村 啓史</v>
      </c>
      <c r="W13" s="157"/>
      <c r="X13" s="157"/>
      <c r="Y13" s="157"/>
      <c r="Z13" s="18"/>
      <c r="AA13" s="25"/>
      <c r="AB13" s="24"/>
      <c r="AC13" s="26"/>
      <c r="AD13" s="26" t="s">
        <v>47</v>
      </c>
      <c r="AE13" s="157" t="str">
        <f>VLOOKUP(記録証10人B5単!AE11,②速記!$B:$G,6,0)</f>
        <v>谷口 公一</v>
      </c>
      <c r="AF13" s="157"/>
      <c r="AG13" s="157"/>
      <c r="AH13" s="157"/>
      <c r="AI13" s="18"/>
      <c r="AJ13" s="25"/>
      <c r="AK13" s="24"/>
      <c r="AL13" s="26"/>
      <c r="AM13" s="26" t="s">
        <v>47</v>
      </c>
      <c r="AN13" s="157" t="str">
        <f>VLOOKUP(記録証10人B5単!AN11,②速記!$B:$G,6,0)</f>
        <v>松村 灯真</v>
      </c>
      <c r="AO13" s="157"/>
      <c r="AP13" s="157"/>
      <c r="AQ13" s="157"/>
      <c r="AR13" s="18"/>
      <c r="AS13" s="25"/>
    </row>
    <row r="14" spans="1:45" ht="37.5" customHeight="1">
      <c r="A14" s="24"/>
      <c r="B14" s="26"/>
      <c r="C14" s="26"/>
      <c r="D14" s="27"/>
      <c r="E14" s="27"/>
      <c r="F14" s="27"/>
      <c r="G14" s="27"/>
      <c r="H14" s="18"/>
      <c r="I14" s="18"/>
      <c r="J14" s="18"/>
      <c r="K14" s="26"/>
      <c r="L14" s="26"/>
      <c r="M14" s="27"/>
      <c r="N14" s="27"/>
      <c r="O14" s="27"/>
      <c r="P14" s="27"/>
      <c r="Q14" s="18"/>
      <c r="R14" s="25"/>
      <c r="S14" s="24"/>
      <c r="T14" s="26"/>
      <c r="U14" s="26"/>
      <c r="V14" s="27"/>
      <c r="W14" s="27"/>
      <c r="X14" s="27"/>
      <c r="Y14" s="27"/>
      <c r="Z14" s="18"/>
      <c r="AA14" s="25"/>
      <c r="AB14" s="24"/>
      <c r="AC14" s="26"/>
      <c r="AD14" s="26"/>
      <c r="AE14" s="27"/>
      <c r="AF14" s="27"/>
      <c r="AG14" s="27"/>
      <c r="AH14" s="27"/>
      <c r="AI14" s="18"/>
      <c r="AJ14" s="25"/>
      <c r="AK14" s="24"/>
      <c r="AL14" s="26"/>
      <c r="AM14" s="26"/>
      <c r="AN14" s="27"/>
      <c r="AO14" s="27"/>
      <c r="AP14" s="27"/>
      <c r="AQ14" s="27"/>
      <c r="AR14" s="18"/>
      <c r="AS14" s="25"/>
    </row>
    <row r="15" spans="1:45" ht="37.5" customHeight="1">
      <c r="A15" s="24"/>
      <c r="B15" s="26"/>
      <c r="C15" s="26" t="s">
        <v>51</v>
      </c>
      <c r="D15" s="156">
        <f>VLOOKUP(D11,②速記!$B:$F,5,0)</f>
        <v>1.5405092592592593E-2</v>
      </c>
      <c r="E15" s="156"/>
      <c r="F15" s="156"/>
      <c r="G15" s="156"/>
      <c r="H15" s="18"/>
      <c r="I15" s="18"/>
      <c r="J15" s="18"/>
      <c r="K15" s="26"/>
      <c r="L15" s="26" t="s">
        <v>51</v>
      </c>
      <c r="M15" s="156">
        <f>VLOOKUP(M11,②速記!$B:$F,5,0)</f>
        <v>1.5914351851851853E-2</v>
      </c>
      <c r="N15" s="156"/>
      <c r="O15" s="156"/>
      <c r="P15" s="156"/>
      <c r="Q15" s="18"/>
      <c r="R15" s="25"/>
      <c r="S15" s="24"/>
      <c r="T15" s="26"/>
      <c r="U15" s="26" t="s">
        <v>51</v>
      </c>
      <c r="V15" s="156">
        <f>VLOOKUP(V11,②速記!$B:$F,5,0)</f>
        <v>1.6192129629629629E-2</v>
      </c>
      <c r="W15" s="156"/>
      <c r="X15" s="156"/>
      <c r="Y15" s="156"/>
      <c r="Z15" s="18"/>
      <c r="AA15" s="25"/>
      <c r="AB15" s="24"/>
      <c r="AC15" s="26"/>
      <c r="AD15" s="26" t="s">
        <v>51</v>
      </c>
      <c r="AE15" s="156">
        <f>VLOOKUP(AE11,②速記!$B:$F,5,0)</f>
        <v>1.6759259259259258E-2</v>
      </c>
      <c r="AF15" s="156"/>
      <c r="AG15" s="156"/>
      <c r="AH15" s="156"/>
      <c r="AI15" s="18"/>
      <c r="AJ15" s="25"/>
      <c r="AK15" s="24"/>
      <c r="AL15" s="26"/>
      <c r="AM15" s="26" t="s">
        <v>51</v>
      </c>
      <c r="AN15" s="156">
        <f>VLOOKUP(AN11,②速記!$B:$F,5,0)</f>
        <v>1.7534722222222222E-2</v>
      </c>
      <c r="AO15" s="156"/>
      <c r="AP15" s="156"/>
      <c r="AQ15" s="156"/>
      <c r="AR15" s="18"/>
      <c r="AS15" s="25"/>
    </row>
    <row r="16" spans="1:45" ht="37.5" customHeight="1">
      <c r="A16" s="24"/>
      <c r="B16" s="26"/>
      <c r="C16" s="26"/>
      <c r="D16" s="27"/>
      <c r="E16" s="27"/>
      <c r="F16" s="27"/>
      <c r="G16" s="27"/>
      <c r="H16" s="18"/>
      <c r="I16" s="18"/>
      <c r="J16" s="18"/>
      <c r="K16" s="26"/>
      <c r="L16" s="26"/>
      <c r="M16" s="27"/>
      <c r="N16" s="27"/>
      <c r="O16" s="27"/>
      <c r="P16" s="27"/>
      <c r="Q16" s="18"/>
      <c r="R16" s="25"/>
      <c r="S16" s="24"/>
      <c r="T16" s="26"/>
      <c r="U16" s="26"/>
      <c r="V16" s="27"/>
      <c r="W16" s="27"/>
      <c r="X16" s="27"/>
      <c r="Y16" s="27"/>
      <c r="Z16" s="18"/>
      <c r="AA16" s="25"/>
      <c r="AB16" s="24"/>
      <c r="AC16" s="26"/>
      <c r="AD16" s="26"/>
      <c r="AE16" s="27"/>
      <c r="AF16" s="27"/>
      <c r="AG16" s="27"/>
      <c r="AH16" s="27"/>
      <c r="AI16" s="18"/>
      <c r="AJ16" s="25"/>
      <c r="AK16" s="24"/>
      <c r="AL16" s="26"/>
      <c r="AM16" s="26"/>
      <c r="AN16" s="27"/>
      <c r="AO16" s="27"/>
      <c r="AP16" s="27"/>
      <c r="AQ16" s="27"/>
      <c r="AR16" s="18"/>
      <c r="AS16" s="25"/>
    </row>
    <row r="17" spans="1:45" ht="37.5" customHeight="1">
      <c r="A17" s="24"/>
      <c r="B17" s="26"/>
      <c r="C17" s="26" t="s">
        <v>52</v>
      </c>
      <c r="D17" s="156" t="str">
        <f>VLOOKUP(D11,②速記!$B:$H,7,0)</f>
        <v>E</v>
      </c>
      <c r="E17" s="156"/>
      <c r="F17" s="156"/>
      <c r="G17" s="156"/>
      <c r="H17" s="18"/>
      <c r="I17" s="18"/>
      <c r="J17" s="18"/>
      <c r="K17" s="26"/>
      <c r="L17" s="26" t="s">
        <v>52</v>
      </c>
      <c r="M17" s="156" t="str">
        <f>VLOOKUP(M11,②速記!$B:$H,7,0)</f>
        <v>Ｂ</v>
      </c>
      <c r="N17" s="156"/>
      <c r="O17" s="156"/>
      <c r="P17" s="156"/>
      <c r="Q17" s="18"/>
      <c r="R17" s="25"/>
      <c r="S17" s="24"/>
      <c r="T17" s="26"/>
      <c r="U17" s="26" t="s">
        <v>52</v>
      </c>
      <c r="V17" s="156" t="str">
        <f>VLOOKUP(V11,②速記!$B:$H,7,0)</f>
        <v>A</v>
      </c>
      <c r="W17" s="156"/>
      <c r="X17" s="156"/>
      <c r="Y17" s="156"/>
      <c r="Z17" s="18"/>
      <c r="AA17" s="25"/>
      <c r="AB17" s="24"/>
      <c r="AC17" s="26"/>
      <c r="AD17" s="26" t="s">
        <v>52</v>
      </c>
      <c r="AE17" s="156" t="str">
        <f>VLOOKUP(AE11,②速記!$B:$H,7,0)</f>
        <v>C</v>
      </c>
      <c r="AF17" s="156"/>
      <c r="AG17" s="156"/>
      <c r="AH17" s="156"/>
      <c r="AI17" s="18"/>
      <c r="AJ17" s="25"/>
      <c r="AK17" s="24"/>
      <c r="AL17" s="26"/>
      <c r="AM17" s="26" t="s">
        <v>52</v>
      </c>
      <c r="AN17" s="156" t="str">
        <f>VLOOKUP(AN11,②速記!$B:$H,7,0)</f>
        <v>A</v>
      </c>
      <c r="AO17" s="156"/>
      <c r="AP17" s="156"/>
      <c r="AQ17" s="156"/>
      <c r="AR17" s="18"/>
      <c r="AS17" s="25"/>
    </row>
    <row r="18" spans="1:45" ht="37.5" customHeight="1">
      <c r="A18" s="24"/>
      <c r="B18" s="28"/>
      <c r="C18" s="26"/>
      <c r="D18" s="27"/>
      <c r="E18" s="27"/>
      <c r="F18" s="27"/>
      <c r="G18" s="27"/>
      <c r="H18" s="18"/>
      <c r="I18" s="18"/>
      <c r="J18" s="18"/>
      <c r="K18" s="28"/>
      <c r="L18" s="26"/>
      <c r="M18" s="27"/>
      <c r="N18" s="27"/>
      <c r="O18" s="27"/>
      <c r="P18" s="27"/>
      <c r="Q18" s="18"/>
      <c r="R18" s="25"/>
      <c r="S18" s="24"/>
      <c r="T18" s="28"/>
      <c r="U18" s="26"/>
      <c r="V18" s="27"/>
      <c r="W18" s="27"/>
      <c r="X18" s="27"/>
      <c r="Y18" s="27"/>
      <c r="Z18" s="18"/>
      <c r="AA18" s="25"/>
      <c r="AB18" s="24"/>
      <c r="AC18" s="28"/>
      <c r="AD18" s="26"/>
      <c r="AE18" s="27"/>
      <c r="AF18" s="27"/>
      <c r="AG18" s="27"/>
      <c r="AH18" s="27"/>
      <c r="AI18" s="18"/>
      <c r="AJ18" s="25"/>
      <c r="AK18" s="24"/>
      <c r="AL18" s="28"/>
      <c r="AM18" s="26"/>
      <c r="AN18" s="27"/>
      <c r="AO18" s="27"/>
      <c r="AP18" s="27"/>
      <c r="AQ18" s="27"/>
      <c r="AR18" s="18"/>
      <c r="AS18" s="25"/>
    </row>
    <row r="19" spans="1:45" ht="37.5" customHeight="1">
      <c r="A19" s="24"/>
      <c r="B19" s="28"/>
      <c r="C19" s="26" t="s">
        <v>49</v>
      </c>
      <c r="D19" s="157">
        <f>VLOOKUP(D11,②速記!$B:$K,9,0)</f>
        <v>2</v>
      </c>
      <c r="E19" s="157"/>
      <c r="F19" s="157"/>
      <c r="G19" s="29" t="s">
        <v>50</v>
      </c>
      <c r="H19" s="18"/>
      <c r="I19" s="18"/>
      <c r="J19" s="18"/>
      <c r="K19" s="28"/>
      <c r="L19" s="26" t="s">
        <v>49</v>
      </c>
      <c r="M19" s="157">
        <f>VLOOKUP(M11,②速記!$B:$K,9,0)</f>
        <v>6</v>
      </c>
      <c r="N19" s="157"/>
      <c r="O19" s="157"/>
      <c r="P19" s="29" t="s">
        <v>50</v>
      </c>
      <c r="Q19" s="18"/>
      <c r="R19" s="25"/>
      <c r="S19" s="24"/>
      <c r="T19" s="28"/>
      <c r="U19" s="26" t="s">
        <v>49</v>
      </c>
      <c r="V19" s="157">
        <f>VLOOKUP(V11,②速記!$B:$K,9,0)</f>
        <v>3</v>
      </c>
      <c r="W19" s="157"/>
      <c r="X19" s="157"/>
      <c r="Y19" s="29" t="s">
        <v>50</v>
      </c>
      <c r="Z19" s="18"/>
      <c r="AA19" s="25"/>
      <c r="AB19" s="24"/>
      <c r="AC19" s="28"/>
      <c r="AD19" s="26" t="s">
        <v>49</v>
      </c>
      <c r="AE19" s="157">
        <f>VLOOKUP(AE11,②速記!$B:$K,9,0)</f>
        <v>3</v>
      </c>
      <c r="AF19" s="157"/>
      <c r="AG19" s="157"/>
      <c r="AH19" s="29" t="s">
        <v>50</v>
      </c>
      <c r="AI19" s="18"/>
      <c r="AJ19" s="25"/>
      <c r="AK19" s="24"/>
      <c r="AL19" s="28"/>
      <c r="AM19" s="26" t="s">
        <v>49</v>
      </c>
      <c r="AN19" s="157">
        <f>VLOOKUP(AN11,②速記!$B:$K,9,0)</f>
        <v>4</v>
      </c>
      <c r="AO19" s="157"/>
      <c r="AP19" s="157"/>
      <c r="AQ19" s="29" t="s">
        <v>50</v>
      </c>
      <c r="AR19" s="18"/>
      <c r="AS19" s="25"/>
    </row>
    <row r="20" spans="1:45">
      <c r="A20" s="2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5"/>
      <c r="S20" s="24"/>
      <c r="T20" s="18"/>
      <c r="U20" s="18"/>
      <c r="V20" s="18"/>
      <c r="W20" s="18"/>
      <c r="X20" s="18"/>
      <c r="Y20" s="18"/>
      <c r="Z20" s="18"/>
      <c r="AA20" s="25"/>
      <c r="AB20" s="24"/>
      <c r="AC20" s="18"/>
      <c r="AD20" s="18"/>
      <c r="AE20" s="18"/>
      <c r="AF20" s="18"/>
      <c r="AG20" s="18"/>
      <c r="AH20" s="18"/>
      <c r="AI20" s="18"/>
      <c r="AJ20" s="25"/>
      <c r="AK20" s="24"/>
      <c r="AL20" s="18"/>
      <c r="AM20" s="18"/>
      <c r="AN20" s="18"/>
      <c r="AO20" s="18"/>
      <c r="AP20" s="18"/>
      <c r="AQ20" s="18"/>
      <c r="AR20" s="18"/>
      <c r="AS20" s="25"/>
    </row>
    <row r="21" spans="1:4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1"/>
      <c r="X21" s="31"/>
      <c r="Y21" s="31"/>
      <c r="Z21" s="31"/>
      <c r="AA21" s="32"/>
      <c r="AB21" s="30"/>
      <c r="AC21" s="31"/>
      <c r="AD21" s="31"/>
      <c r="AE21" s="31"/>
      <c r="AF21" s="31"/>
      <c r="AG21" s="31"/>
      <c r="AH21" s="31"/>
      <c r="AI21" s="31"/>
      <c r="AJ21" s="32"/>
      <c r="AK21" s="30"/>
      <c r="AL21" s="31"/>
      <c r="AM21" s="31"/>
      <c r="AN21" s="31"/>
      <c r="AO21" s="31"/>
      <c r="AP21" s="31"/>
      <c r="AQ21" s="31"/>
      <c r="AR21" s="31"/>
      <c r="AS21" s="32"/>
    </row>
    <row r="22" spans="1:4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33" spans="1:45" ht="42">
      <c r="A33" s="158" t="s">
        <v>43</v>
      </c>
      <c r="B33" s="158"/>
      <c r="C33" s="158"/>
      <c r="D33" s="158"/>
      <c r="E33" s="158"/>
      <c r="F33" s="158"/>
      <c r="G33" s="158"/>
      <c r="H33" s="158"/>
      <c r="I33" s="158"/>
      <c r="J33" s="158" t="s">
        <v>43</v>
      </c>
      <c r="K33" s="158"/>
      <c r="L33" s="158"/>
      <c r="M33" s="158"/>
      <c r="N33" s="158"/>
      <c r="O33" s="158"/>
      <c r="P33" s="158"/>
      <c r="Q33" s="158"/>
      <c r="R33" s="158"/>
      <c r="S33" s="158" t="s">
        <v>43</v>
      </c>
      <c r="T33" s="158"/>
      <c r="U33" s="158"/>
      <c r="V33" s="158"/>
      <c r="W33" s="158"/>
      <c r="X33" s="158"/>
      <c r="Y33" s="158"/>
      <c r="Z33" s="158"/>
      <c r="AA33" s="158"/>
      <c r="AB33" s="158" t="s">
        <v>43</v>
      </c>
      <c r="AC33" s="158"/>
      <c r="AD33" s="158"/>
      <c r="AE33" s="158"/>
      <c r="AF33" s="158"/>
      <c r="AG33" s="158"/>
      <c r="AH33" s="158"/>
      <c r="AI33" s="158"/>
      <c r="AJ33" s="158"/>
      <c r="AK33" s="158" t="s">
        <v>43</v>
      </c>
      <c r="AL33" s="158"/>
      <c r="AM33" s="158"/>
      <c r="AN33" s="158"/>
      <c r="AO33" s="158"/>
      <c r="AP33" s="158"/>
      <c r="AQ33" s="158"/>
      <c r="AR33" s="158"/>
      <c r="AS33" s="158"/>
    </row>
    <row r="36" spans="1:45" ht="40.5" customHeight="1">
      <c r="B36" s="15" t="s">
        <v>45</v>
      </c>
      <c r="K36" s="15" t="s">
        <v>45</v>
      </c>
      <c r="T36" s="15" t="s">
        <v>45</v>
      </c>
      <c r="AC36" s="15" t="s">
        <v>45</v>
      </c>
      <c r="AL36" s="15" t="s">
        <v>45</v>
      </c>
    </row>
    <row r="37" spans="1:45" ht="40.5" customHeight="1">
      <c r="B37" s="15" t="s">
        <v>44</v>
      </c>
      <c r="K37" s="15" t="s">
        <v>44</v>
      </c>
      <c r="T37" s="15" t="s">
        <v>44</v>
      </c>
      <c r="AC37" s="15" t="s">
        <v>44</v>
      </c>
      <c r="AL37" s="15" t="s">
        <v>44</v>
      </c>
    </row>
    <row r="38" spans="1:45" ht="17.25" customHeight="1">
      <c r="B38" s="15"/>
      <c r="K38" s="15"/>
      <c r="T38" s="15"/>
      <c r="AC38" s="15"/>
      <c r="AL38" s="15"/>
    </row>
    <row r="39" spans="1:45" ht="40.5" customHeight="1">
      <c r="B39" s="15"/>
      <c r="G39" s="16"/>
      <c r="I39" s="17" t="s">
        <v>54</v>
      </c>
      <c r="K39" s="15"/>
      <c r="P39" s="16"/>
      <c r="R39" s="17" t="s">
        <v>54</v>
      </c>
      <c r="T39" s="15"/>
      <c r="Y39" s="16"/>
      <c r="AA39" s="17" t="s">
        <v>54</v>
      </c>
      <c r="AC39" s="15"/>
      <c r="AH39" s="16"/>
      <c r="AJ39" s="17" t="s">
        <v>54</v>
      </c>
      <c r="AL39" s="15"/>
      <c r="AQ39" s="16"/>
      <c r="AS39" s="17" t="s">
        <v>54</v>
      </c>
    </row>
    <row r="40" spans="1:45" s="40" customFormat="1" ht="25.5" customHeight="1">
      <c r="A40" s="35"/>
      <c r="B40" s="36"/>
      <c r="C40" s="35"/>
      <c r="D40" s="35"/>
      <c r="E40" s="35"/>
      <c r="F40" s="35"/>
      <c r="G40" s="37">
        <f>G8+5</f>
        <v>16</v>
      </c>
      <c r="H40" s="38"/>
      <c r="I40" s="39"/>
      <c r="J40" s="35"/>
      <c r="K40" s="36"/>
      <c r="L40" s="35"/>
      <c r="M40" s="35"/>
      <c r="N40" s="35"/>
      <c r="O40" s="35"/>
      <c r="P40" s="37">
        <f>G40+1</f>
        <v>17</v>
      </c>
      <c r="Q40" s="38"/>
      <c r="R40" s="39"/>
      <c r="S40" s="35"/>
      <c r="T40" s="36"/>
      <c r="U40" s="35"/>
      <c r="V40" s="35"/>
      <c r="W40" s="35"/>
      <c r="X40" s="35"/>
      <c r="Y40" s="37">
        <f>P40+1</f>
        <v>18</v>
      </c>
      <c r="Z40" s="38"/>
      <c r="AA40" s="39"/>
      <c r="AB40" s="35"/>
      <c r="AC40" s="36"/>
      <c r="AD40" s="35"/>
      <c r="AE40" s="35"/>
      <c r="AF40" s="35"/>
      <c r="AG40" s="35"/>
      <c r="AH40" s="37">
        <f>Y40+1</f>
        <v>19</v>
      </c>
      <c r="AI40" s="38"/>
      <c r="AJ40" s="39"/>
      <c r="AK40" s="35"/>
      <c r="AL40" s="36"/>
      <c r="AM40" s="35"/>
      <c r="AN40" s="35"/>
      <c r="AO40" s="35"/>
      <c r="AP40" s="35"/>
      <c r="AQ40" s="37">
        <f>AH40+1</f>
        <v>20</v>
      </c>
      <c r="AR40" s="38"/>
      <c r="AS40" s="39"/>
    </row>
    <row r="41" spans="1:45" ht="25.5" customHeight="1">
      <c r="A41" s="19"/>
      <c r="B41" s="20"/>
      <c r="C41" s="21"/>
      <c r="D41" s="21"/>
      <c r="E41" s="21"/>
      <c r="F41" s="21"/>
      <c r="G41" s="22"/>
      <c r="H41" s="21"/>
      <c r="I41" s="23"/>
      <c r="J41" s="19"/>
      <c r="K41" s="20"/>
      <c r="L41" s="21"/>
      <c r="M41" s="21"/>
      <c r="N41" s="21"/>
      <c r="O41" s="21"/>
      <c r="P41" s="22"/>
      <c r="Q41" s="21"/>
      <c r="R41" s="23"/>
      <c r="S41" s="19"/>
      <c r="T41" s="20"/>
      <c r="U41" s="21"/>
      <c r="V41" s="21"/>
      <c r="W41" s="21"/>
      <c r="X41" s="21"/>
      <c r="Y41" s="22"/>
      <c r="Z41" s="21"/>
      <c r="AA41" s="23"/>
      <c r="AB41" s="19"/>
      <c r="AC41" s="20"/>
      <c r="AD41" s="21"/>
      <c r="AE41" s="21"/>
      <c r="AF41" s="21"/>
      <c r="AG41" s="21"/>
      <c r="AH41" s="22"/>
      <c r="AI41" s="21"/>
      <c r="AJ41" s="23"/>
      <c r="AK41" s="19"/>
      <c r="AL41" s="20"/>
      <c r="AM41" s="21"/>
      <c r="AN41" s="21"/>
      <c r="AO41" s="21"/>
      <c r="AP41" s="21"/>
      <c r="AQ41" s="22"/>
      <c r="AR41" s="21"/>
      <c r="AS41" s="23"/>
    </row>
    <row r="42" spans="1:45">
      <c r="A42" s="24"/>
      <c r="B42" s="18"/>
      <c r="C42" s="18"/>
      <c r="D42" s="18"/>
      <c r="E42" s="18"/>
      <c r="F42" s="18"/>
      <c r="G42" s="18"/>
      <c r="H42" s="18"/>
      <c r="I42" s="25"/>
      <c r="J42" s="24"/>
      <c r="K42" s="18"/>
      <c r="L42" s="18"/>
      <c r="M42" s="18"/>
      <c r="N42" s="18"/>
      <c r="O42" s="18"/>
      <c r="P42" s="18"/>
      <c r="Q42" s="18"/>
      <c r="R42" s="25"/>
      <c r="S42" s="24"/>
      <c r="T42" s="18"/>
      <c r="U42" s="18"/>
      <c r="V42" s="18"/>
      <c r="W42" s="18"/>
      <c r="X42" s="18"/>
      <c r="Y42" s="18"/>
      <c r="Z42" s="18"/>
      <c r="AA42" s="25"/>
      <c r="AB42" s="24"/>
      <c r="AC42" s="18"/>
      <c r="AD42" s="18"/>
      <c r="AE42" s="18"/>
      <c r="AF42" s="18"/>
      <c r="AG42" s="18"/>
      <c r="AH42" s="18"/>
      <c r="AI42" s="18"/>
      <c r="AJ42" s="25"/>
      <c r="AK42" s="24"/>
      <c r="AL42" s="18"/>
      <c r="AM42" s="18"/>
      <c r="AN42" s="18"/>
      <c r="AO42" s="18"/>
      <c r="AP42" s="18"/>
      <c r="AQ42" s="18"/>
      <c r="AR42" s="18"/>
      <c r="AS42" s="25"/>
    </row>
    <row r="43" spans="1:45" ht="37.5" customHeight="1">
      <c r="A43" s="24"/>
      <c r="B43" s="26"/>
      <c r="C43" s="26" t="s">
        <v>46</v>
      </c>
      <c r="D43" s="157">
        <f>VLOOKUP(G40,②速記!$A:$B,2,0)</f>
        <v>305</v>
      </c>
      <c r="E43" s="157"/>
      <c r="F43" s="157"/>
      <c r="G43" s="157"/>
      <c r="H43" s="18"/>
      <c r="I43" s="25"/>
      <c r="J43" s="24"/>
      <c r="K43" s="26"/>
      <c r="L43" s="26" t="s">
        <v>46</v>
      </c>
      <c r="M43" s="157">
        <f>VLOOKUP(P40,②速記!$A:$B,2,0)</f>
        <v>202</v>
      </c>
      <c r="N43" s="157"/>
      <c r="O43" s="157"/>
      <c r="P43" s="157"/>
      <c r="Q43" s="18"/>
      <c r="R43" s="25"/>
      <c r="S43" s="24"/>
      <c r="T43" s="26"/>
      <c r="U43" s="26" t="s">
        <v>46</v>
      </c>
      <c r="V43" s="157">
        <f>VLOOKUP(Y40,②速記!$A:$B,2,0)</f>
        <v>213</v>
      </c>
      <c r="W43" s="157"/>
      <c r="X43" s="157"/>
      <c r="Y43" s="157"/>
      <c r="Z43" s="18"/>
      <c r="AA43" s="25"/>
      <c r="AB43" s="24"/>
      <c r="AC43" s="26"/>
      <c r="AD43" s="26" t="s">
        <v>46</v>
      </c>
      <c r="AE43" s="157">
        <f>VLOOKUP(AH40,②速記!$A:$B,2,0)</f>
        <v>210</v>
      </c>
      <c r="AF43" s="157"/>
      <c r="AG43" s="157"/>
      <c r="AH43" s="157"/>
      <c r="AI43" s="18"/>
      <c r="AJ43" s="25"/>
      <c r="AK43" s="24"/>
      <c r="AL43" s="26"/>
      <c r="AM43" s="26" t="s">
        <v>46</v>
      </c>
      <c r="AN43" s="157">
        <f>VLOOKUP(AQ40,②速記!$A:$B,2,0)</f>
        <v>502</v>
      </c>
      <c r="AO43" s="157"/>
      <c r="AP43" s="157"/>
      <c r="AQ43" s="157"/>
      <c r="AR43" s="18"/>
      <c r="AS43" s="25"/>
    </row>
    <row r="44" spans="1:45" ht="37.5" customHeight="1">
      <c r="A44" s="24"/>
      <c r="B44" s="26"/>
      <c r="C44" s="26"/>
      <c r="D44" s="27"/>
      <c r="E44" s="27"/>
      <c r="F44" s="27"/>
      <c r="G44" s="27"/>
      <c r="H44" s="18"/>
      <c r="I44" s="25"/>
      <c r="J44" s="24"/>
      <c r="K44" s="26"/>
      <c r="L44" s="26"/>
      <c r="M44" s="27"/>
      <c r="N44" s="27"/>
      <c r="O44" s="27"/>
      <c r="P44" s="27"/>
      <c r="Q44" s="18"/>
      <c r="R44" s="25"/>
      <c r="S44" s="24"/>
      <c r="T44" s="26"/>
      <c r="U44" s="26"/>
      <c r="V44" s="27"/>
      <c r="W44" s="27"/>
      <c r="X44" s="27"/>
      <c r="Y44" s="27"/>
      <c r="Z44" s="18"/>
      <c r="AA44" s="25"/>
      <c r="AB44" s="24"/>
      <c r="AC44" s="26"/>
      <c r="AD44" s="26"/>
      <c r="AE44" s="27"/>
      <c r="AF44" s="27"/>
      <c r="AG44" s="27"/>
      <c r="AH44" s="27"/>
      <c r="AI44" s="18"/>
      <c r="AJ44" s="25"/>
      <c r="AK44" s="24"/>
      <c r="AL44" s="26"/>
      <c r="AM44" s="26"/>
      <c r="AN44" s="27"/>
      <c r="AO44" s="27"/>
      <c r="AP44" s="27"/>
      <c r="AQ44" s="27"/>
      <c r="AR44" s="18"/>
      <c r="AS44" s="25"/>
    </row>
    <row r="45" spans="1:45" ht="37.5" customHeight="1">
      <c r="A45" s="24"/>
      <c r="B45" s="26"/>
      <c r="C45" s="26" t="s">
        <v>47</v>
      </c>
      <c r="D45" s="157" t="str">
        <f>VLOOKUP(記録証10人B5単!D43,②速記!$B:$G,6,0)</f>
        <v>風間 務</v>
      </c>
      <c r="E45" s="157"/>
      <c r="F45" s="157"/>
      <c r="G45" s="157"/>
      <c r="H45" s="18"/>
      <c r="I45" s="25"/>
      <c r="J45" s="24"/>
      <c r="K45" s="26"/>
      <c r="L45" s="26" t="s">
        <v>47</v>
      </c>
      <c r="M45" s="157" t="str">
        <f>VLOOKUP(記録証10人B5単!M43,②速記!$B:$G,6,0)</f>
        <v>松岡 敏郁</v>
      </c>
      <c r="N45" s="157"/>
      <c r="O45" s="157"/>
      <c r="P45" s="157"/>
      <c r="Q45" s="18"/>
      <c r="R45" s="25"/>
      <c r="S45" s="24"/>
      <c r="T45" s="26"/>
      <c r="U45" s="26" t="s">
        <v>47</v>
      </c>
      <c r="V45" s="157" t="str">
        <f>VLOOKUP(記録証10人B5単!V43,②速記!$B:$G,6,0)</f>
        <v>河原 健</v>
      </c>
      <c r="W45" s="157"/>
      <c r="X45" s="157"/>
      <c r="Y45" s="157"/>
      <c r="Z45" s="18"/>
      <c r="AA45" s="25"/>
      <c r="AB45" s="24"/>
      <c r="AC45" s="26"/>
      <c r="AD45" s="26" t="s">
        <v>47</v>
      </c>
      <c r="AE45" s="157" t="str">
        <f>VLOOKUP(記録証10人B5単!AE43,②速記!$B:$G,6,0)</f>
        <v>村田 克也</v>
      </c>
      <c r="AF45" s="157"/>
      <c r="AG45" s="157"/>
      <c r="AH45" s="157"/>
      <c r="AI45" s="18"/>
      <c r="AJ45" s="25"/>
      <c r="AK45" s="24"/>
      <c r="AL45" s="26"/>
      <c r="AM45" s="26" t="s">
        <v>47</v>
      </c>
      <c r="AN45" s="157" t="str">
        <f>VLOOKUP(記録証10人B5単!AN43,②速記!$B:$G,6,0)</f>
        <v>池田 美和子</v>
      </c>
      <c r="AO45" s="157"/>
      <c r="AP45" s="157"/>
      <c r="AQ45" s="157"/>
      <c r="AR45" s="18"/>
      <c r="AS45" s="25"/>
    </row>
    <row r="46" spans="1:45" ht="37.5" customHeight="1">
      <c r="A46" s="24"/>
      <c r="B46" s="26"/>
      <c r="C46" s="26"/>
      <c r="D46" s="27"/>
      <c r="E46" s="27"/>
      <c r="F46" s="27"/>
      <c r="G46" s="27"/>
      <c r="H46" s="18"/>
      <c r="I46" s="25"/>
      <c r="J46" s="24"/>
      <c r="K46" s="26"/>
      <c r="L46" s="26"/>
      <c r="M46" s="27"/>
      <c r="N46" s="27"/>
      <c r="O46" s="27"/>
      <c r="P46" s="27"/>
      <c r="Q46" s="18"/>
      <c r="R46" s="25"/>
      <c r="S46" s="24"/>
      <c r="T46" s="26"/>
      <c r="U46" s="26"/>
      <c r="V46" s="27"/>
      <c r="W46" s="27"/>
      <c r="X46" s="27"/>
      <c r="Y46" s="27"/>
      <c r="Z46" s="18"/>
      <c r="AA46" s="25"/>
      <c r="AB46" s="24"/>
      <c r="AC46" s="26"/>
      <c r="AD46" s="26"/>
      <c r="AE46" s="27"/>
      <c r="AF46" s="27"/>
      <c r="AG46" s="27"/>
      <c r="AH46" s="27"/>
      <c r="AI46" s="18"/>
      <c r="AJ46" s="25"/>
      <c r="AK46" s="24"/>
      <c r="AL46" s="26"/>
      <c r="AM46" s="26"/>
      <c r="AN46" s="27"/>
      <c r="AO46" s="27"/>
      <c r="AP46" s="27"/>
      <c r="AQ46" s="27"/>
      <c r="AR46" s="18"/>
      <c r="AS46" s="25"/>
    </row>
    <row r="47" spans="1:45" ht="37.5" customHeight="1">
      <c r="A47" s="24"/>
      <c r="B47" s="26"/>
      <c r="C47" s="26" t="s">
        <v>51</v>
      </c>
      <c r="D47" s="156">
        <f>VLOOKUP(D43,②速記!$B:$F,5,0)</f>
        <v>1.7638888888888888E-2</v>
      </c>
      <c r="E47" s="156"/>
      <c r="F47" s="156"/>
      <c r="G47" s="156"/>
      <c r="H47" s="18"/>
      <c r="I47" s="25"/>
      <c r="J47" s="24"/>
      <c r="K47" s="26"/>
      <c r="L47" s="26" t="s">
        <v>51</v>
      </c>
      <c r="M47" s="156">
        <f>VLOOKUP(M43,②速記!$B:$F,5,0)</f>
        <v>1.7824074074074076E-2</v>
      </c>
      <c r="N47" s="156"/>
      <c r="O47" s="156"/>
      <c r="P47" s="156"/>
      <c r="Q47" s="18"/>
      <c r="R47" s="25"/>
      <c r="S47" s="24"/>
      <c r="T47" s="26"/>
      <c r="U47" s="26" t="s">
        <v>51</v>
      </c>
      <c r="V47" s="156">
        <f>VLOOKUP(V43,②速記!$B:$F,5,0)</f>
        <v>1.8263888888888889E-2</v>
      </c>
      <c r="W47" s="156"/>
      <c r="X47" s="156"/>
      <c r="Y47" s="156"/>
      <c r="Z47" s="18"/>
      <c r="AA47" s="25"/>
      <c r="AB47" s="24"/>
      <c r="AC47" s="26"/>
      <c r="AD47" s="26" t="s">
        <v>51</v>
      </c>
      <c r="AE47" s="156">
        <f>VLOOKUP(AE43,②速記!$B:$F,5,0)</f>
        <v>1.861111111111111E-2</v>
      </c>
      <c r="AF47" s="156"/>
      <c r="AG47" s="156"/>
      <c r="AH47" s="156"/>
      <c r="AI47" s="18"/>
      <c r="AJ47" s="25"/>
      <c r="AK47" s="24"/>
      <c r="AL47" s="26"/>
      <c r="AM47" s="26" t="s">
        <v>51</v>
      </c>
      <c r="AN47" s="156">
        <f>VLOOKUP(AN43,②速記!$B:$F,5,0)</f>
        <v>1.9050925925925926E-2</v>
      </c>
      <c r="AO47" s="156"/>
      <c r="AP47" s="156"/>
      <c r="AQ47" s="156"/>
      <c r="AR47" s="18"/>
      <c r="AS47" s="25"/>
    </row>
    <row r="48" spans="1:45" ht="37.5" customHeight="1">
      <c r="A48" s="24"/>
      <c r="B48" s="26"/>
      <c r="C48" s="26"/>
      <c r="D48" s="27"/>
      <c r="E48" s="27"/>
      <c r="F48" s="27"/>
      <c r="G48" s="27"/>
      <c r="H48" s="18"/>
      <c r="I48" s="25"/>
      <c r="J48" s="24"/>
      <c r="K48" s="26"/>
      <c r="L48" s="26"/>
      <c r="M48" s="27"/>
      <c r="N48" s="27"/>
      <c r="O48" s="27"/>
      <c r="P48" s="27"/>
      <c r="Q48" s="18"/>
      <c r="R48" s="25"/>
      <c r="S48" s="24"/>
      <c r="T48" s="26"/>
      <c r="U48" s="26"/>
      <c r="V48" s="27"/>
      <c r="W48" s="27"/>
      <c r="X48" s="27"/>
      <c r="Y48" s="27"/>
      <c r="Z48" s="18"/>
      <c r="AA48" s="25"/>
      <c r="AB48" s="24"/>
      <c r="AC48" s="26"/>
      <c r="AD48" s="26"/>
      <c r="AE48" s="27"/>
      <c r="AF48" s="27"/>
      <c r="AG48" s="27"/>
      <c r="AH48" s="27"/>
      <c r="AI48" s="18"/>
      <c r="AJ48" s="25"/>
      <c r="AK48" s="24"/>
      <c r="AL48" s="26"/>
      <c r="AM48" s="26"/>
      <c r="AN48" s="27"/>
      <c r="AO48" s="27"/>
      <c r="AP48" s="27"/>
      <c r="AQ48" s="27"/>
      <c r="AR48" s="18"/>
      <c r="AS48" s="25"/>
    </row>
    <row r="49" spans="1:45" ht="37.5" customHeight="1">
      <c r="A49" s="24"/>
      <c r="B49" s="26"/>
      <c r="C49" s="26" t="s">
        <v>52</v>
      </c>
      <c r="D49" s="156" t="str">
        <f>VLOOKUP(D43,②速記!$B:$H,7,0)</f>
        <v>C</v>
      </c>
      <c r="E49" s="156"/>
      <c r="F49" s="156"/>
      <c r="G49" s="156"/>
      <c r="H49" s="18"/>
      <c r="I49" s="25"/>
      <c r="J49" s="24"/>
      <c r="K49" s="26"/>
      <c r="L49" s="26" t="s">
        <v>52</v>
      </c>
      <c r="M49" s="156" t="str">
        <f>VLOOKUP(M43,②速記!$B:$H,7,0)</f>
        <v>Ｂ</v>
      </c>
      <c r="N49" s="156"/>
      <c r="O49" s="156"/>
      <c r="P49" s="156"/>
      <c r="Q49" s="18"/>
      <c r="R49" s="25"/>
      <c r="S49" s="24"/>
      <c r="T49" s="26"/>
      <c r="U49" s="26" t="s">
        <v>52</v>
      </c>
      <c r="V49" s="156" t="str">
        <f>VLOOKUP(V43,②速記!$B:$H,7,0)</f>
        <v>Ｂ</v>
      </c>
      <c r="W49" s="156"/>
      <c r="X49" s="156"/>
      <c r="Y49" s="156"/>
      <c r="Z49" s="18"/>
      <c r="AA49" s="25"/>
      <c r="AB49" s="24"/>
      <c r="AC49" s="26"/>
      <c r="AD49" s="26" t="s">
        <v>52</v>
      </c>
      <c r="AE49" s="156" t="str">
        <f>VLOOKUP(AE43,②速記!$B:$H,7,0)</f>
        <v>Ｂ</v>
      </c>
      <c r="AF49" s="156"/>
      <c r="AG49" s="156"/>
      <c r="AH49" s="156"/>
      <c r="AI49" s="18"/>
      <c r="AJ49" s="25"/>
      <c r="AK49" s="24"/>
      <c r="AL49" s="26"/>
      <c r="AM49" s="26" t="s">
        <v>52</v>
      </c>
      <c r="AN49" s="156" t="str">
        <f>VLOOKUP(AN43,②速記!$B:$H,7,0)</f>
        <v>E</v>
      </c>
      <c r="AO49" s="156"/>
      <c r="AP49" s="156"/>
      <c r="AQ49" s="156"/>
      <c r="AR49" s="18"/>
      <c r="AS49" s="25"/>
    </row>
    <row r="50" spans="1:45" ht="37.5" customHeight="1">
      <c r="A50" s="24"/>
      <c r="B50" s="28"/>
      <c r="C50" s="26"/>
      <c r="D50" s="27"/>
      <c r="E50" s="27"/>
      <c r="F50" s="27"/>
      <c r="G50" s="27"/>
      <c r="H50" s="18"/>
      <c r="I50" s="25"/>
      <c r="J50" s="24"/>
      <c r="K50" s="28"/>
      <c r="L50" s="26"/>
      <c r="M50" s="27"/>
      <c r="N50" s="27"/>
      <c r="O50" s="27"/>
      <c r="P50" s="27"/>
      <c r="Q50" s="18"/>
      <c r="R50" s="25"/>
      <c r="S50" s="24"/>
      <c r="T50" s="28"/>
      <c r="U50" s="26"/>
      <c r="V50" s="27"/>
      <c r="W50" s="27"/>
      <c r="X50" s="27"/>
      <c r="Y50" s="27"/>
      <c r="Z50" s="18"/>
      <c r="AA50" s="25"/>
      <c r="AB50" s="24"/>
      <c r="AC50" s="28"/>
      <c r="AD50" s="26"/>
      <c r="AE50" s="27"/>
      <c r="AF50" s="27"/>
      <c r="AG50" s="27"/>
      <c r="AH50" s="27"/>
      <c r="AI50" s="18"/>
      <c r="AJ50" s="25"/>
      <c r="AK50" s="24"/>
      <c r="AL50" s="28"/>
      <c r="AM50" s="26"/>
      <c r="AN50" s="27"/>
      <c r="AO50" s="27"/>
      <c r="AP50" s="27"/>
      <c r="AQ50" s="27"/>
      <c r="AR50" s="18"/>
      <c r="AS50" s="25"/>
    </row>
    <row r="51" spans="1:45" ht="37.5" customHeight="1">
      <c r="A51" s="24"/>
      <c r="B51" s="28"/>
      <c r="C51" s="26" t="s">
        <v>49</v>
      </c>
      <c r="D51" s="157">
        <f>VLOOKUP(D43,②速記!$B:$K,9,0)</f>
        <v>4</v>
      </c>
      <c r="E51" s="157"/>
      <c r="F51" s="157"/>
      <c r="G51" s="29" t="s">
        <v>50</v>
      </c>
      <c r="H51" s="18"/>
      <c r="I51" s="25"/>
      <c r="J51" s="24"/>
      <c r="K51" s="28"/>
      <c r="L51" s="26" t="s">
        <v>49</v>
      </c>
      <c r="M51" s="157">
        <f>VLOOKUP(M43,②速記!$B:$K,9,0)</f>
        <v>7</v>
      </c>
      <c r="N51" s="157"/>
      <c r="O51" s="157"/>
      <c r="P51" s="29" t="s">
        <v>50</v>
      </c>
      <c r="Q51" s="18"/>
      <c r="R51" s="25"/>
      <c r="S51" s="24"/>
      <c r="T51" s="28"/>
      <c r="U51" s="26" t="s">
        <v>49</v>
      </c>
      <c r="V51" s="157">
        <f>VLOOKUP(V43,②速記!$B:$K,9,0)</f>
        <v>8</v>
      </c>
      <c r="W51" s="157"/>
      <c r="X51" s="157"/>
      <c r="Y51" s="29" t="s">
        <v>50</v>
      </c>
      <c r="Z51" s="18"/>
      <c r="AA51" s="25"/>
      <c r="AB51" s="24"/>
      <c r="AC51" s="28"/>
      <c r="AD51" s="26" t="s">
        <v>49</v>
      </c>
      <c r="AE51" s="157">
        <f>VLOOKUP(AE43,②速記!$B:$K,9,0)</f>
        <v>9</v>
      </c>
      <c r="AF51" s="157"/>
      <c r="AG51" s="157"/>
      <c r="AH51" s="29" t="s">
        <v>50</v>
      </c>
      <c r="AI51" s="18"/>
      <c r="AJ51" s="25"/>
      <c r="AK51" s="24"/>
      <c r="AL51" s="28"/>
      <c r="AM51" s="26" t="s">
        <v>49</v>
      </c>
      <c r="AN51" s="157">
        <f>VLOOKUP(AN43,②速記!$B:$K,9,0)</f>
        <v>3</v>
      </c>
      <c r="AO51" s="157"/>
      <c r="AP51" s="157"/>
      <c r="AQ51" s="29" t="s">
        <v>50</v>
      </c>
      <c r="AR51" s="18"/>
      <c r="AS51" s="25"/>
    </row>
    <row r="52" spans="1:45">
      <c r="A52" s="24"/>
      <c r="B52" s="18"/>
      <c r="C52" s="18"/>
      <c r="D52" s="18"/>
      <c r="E52" s="18"/>
      <c r="F52" s="18"/>
      <c r="G52" s="18"/>
      <c r="H52" s="18"/>
      <c r="I52" s="25"/>
      <c r="J52" s="24"/>
      <c r="K52" s="18"/>
      <c r="L52" s="18"/>
      <c r="M52" s="18"/>
      <c r="N52" s="18"/>
      <c r="O52" s="18"/>
      <c r="P52" s="18"/>
      <c r="Q52" s="18"/>
      <c r="R52" s="25"/>
      <c r="S52" s="24"/>
      <c r="T52" s="18"/>
      <c r="U52" s="18"/>
      <c r="V52" s="18"/>
      <c r="W52" s="18"/>
      <c r="X52" s="18"/>
      <c r="Y52" s="18"/>
      <c r="Z52" s="18"/>
      <c r="AA52" s="25"/>
      <c r="AB52" s="24"/>
      <c r="AC52" s="18"/>
      <c r="AD52" s="18"/>
      <c r="AE52" s="18"/>
      <c r="AF52" s="18"/>
      <c r="AG52" s="18"/>
      <c r="AH52" s="18"/>
      <c r="AI52" s="18"/>
      <c r="AJ52" s="25"/>
      <c r="AK52" s="24"/>
      <c r="AL52" s="18"/>
      <c r="AM52" s="18"/>
      <c r="AN52" s="18"/>
      <c r="AO52" s="18"/>
      <c r="AP52" s="18"/>
      <c r="AQ52" s="18"/>
      <c r="AR52" s="18"/>
      <c r="AS52" s="25"/>
    </row>
    <row r="53" spans="1:45">
      <c r="A53" s="30"/>
      <c r="B53" s="31"/>
      <c r="C53" s="31"/>
      <c r="D53" s="31"/>
      <c r="E53" s="31"/>
      <c r="F53" s="31"/>
      <c r="G53" s="31"/>
      <c r="H53" s="31"/>
      <c r="I53" s="32"/>
      <c r="J53" s="30"/>
      <c r="K53" s="31"/>
      <c r="L53" s="31"/>
      <c r="M53" s="31"/>
      <c r="N53" s="31"/>
      <c r="O53" s="31"/>
      <c r="P53" s="31"/>
      <c r="Q53" s="31"/>
      <c r="R53" s="32"/>
      <c r="S53" s="30"/>
      <c r="T53" s="31"/>
      <c r="U53" s="31"/>
      <c r="V53" s="31"/>
      <c r="W53" s="31"/>
      <c r="X53" s="31"/>
      <c r="Y53" s="31"/>
      <c r="Z53" s="31"/>
      <c r="AA53" s="32"/>
      <c r="AB53" s="30"/>
      <c r="AC53" s="31"/>
      <c r="AD53" s="31"/>
      <c r="AE53" s="31"/>
      <c r="AF53" s="31"/>
      <c r="AG53" s="31"/>
      <c r="AH53" s="31"/>
      <c r="AI53" s="31"/>
      <c r="AJ53" s="32"/>
      <c r="AK53" s="30"/>
      <c r="AL53" s="31"/>
      <c r="AM53" s="31"/>
      <c r="AN53" s="31"/>
      <c r="AO53" s="31"/>
      <c r="AP53" s="31"/>
      <c r="AQ53" s="31"/>
      <c r="AR53" s="31"/>
      <c r="AS53" s="32"/>
    </row>
    <row r="54" spans="1:4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69" spans="2:3" ht="14.25" thickBot="1"/>
    <row r="70" spans="2:3">
      <c r="B70" s="150">
        <v>11</v>
      </c>
      <c r="C70" s="151"/>
    </row>
    <row r="71" spans="2:3">
      <c r="B71" s="152"/>
      <c r="C71" s="153"/>
    </row>
    <row r="72" spans="2:3">
      <c r="B72" s="152"/>
      <c r="C72" s="153"/>
    </row>
    <row r="73" spans="2:3">
      <c r="B73" s="152"/>
      <c r="C73" s="153"/>
    </row>
    <row r="74" spans="2:3" ht="14.25" thickBot="1">
      <c r="B74" s="154"/>
      <c r="C74" s="155"/>
    </row>
  </sheetData>
  <sheetProtection sheet="1" objects="1" scenarios="1"/>
  <mergeCells count="61">
    <mergeCell ref="D11:G11"/>
    <mergeCell ref="M11:P11"/>
    <mergeCell ref="V11:Y11"/>
    <mergeCell ref="AE11:AH11"/>
    <mergeCell ref="AN11:AQ11"/>
    <mergeCell ref="A1:I1"/>
    <mergeCell ref="J1:R1"/>
    <mergeCell ref="S1:AA1"/>
    <mergeCell ref="AB1:AJ1"/>
    <mergeCell ref="AK1:AS1"/>
    <mergeCell ref="D15:G15"/>
    <mergeCell ref="M15:P15"/>
    <mergeCell ref="V15:Y15"/>
    <mergeCell ref="AE15:AH15"/>
    <mergeCell ref="AN15:AQ15"/>
    <mergeCell ref="D13:G13"/>
    <mergeCell ref="M13:P13"/>
    <mergeCell ref="V13:Y13"/>
    <mergeCell ref="AE13:AH13"/>
    <mergeCell ref="AN13:AQ13"/>
    <mergeCell ref="D19:F19"/>
    <mergeCell ref="M19:O19"/>
    <mergeCell ref="V19:X19"/>
    <mergeCell ref="AE19:AG19"/>
    <mergeCell ref="AN19:AP19"/>
    <mergeCell ref="D17:G17"/>
    <mergeCell ref="M17:P17"/>
    <mergeCell ref="V17:Y17"/>
    <mergeCell ref="AE17:AH17"/>
    <mergeCell ref="AN17:AQ17"/>
    <mergeCell ref="D43:G43"/>
    <mergeCell ref="M43:P43"/>
    <mergeCell ref="V43:Y43"/>
    <mergeCell ref="AE43:AH43"/>
    <mergeCell ref="AN43:AQ43"/>
    <mergeCell ref="A33:I33"/>
    <mergeCell ref="J33:R33"/>
    <mergeCell ref="S33:AA33"/>
    <mergeCell ref="AB33:AJ33"/>
    <mergeCell ref="AK33:AS33"/>
    <mergeCell ref="D47:G47"/>
    <mergeCell ref="M47:P47"/>
    <mergeCell ref="V47:Y47"/>
    <mergeCell ref="AE47:AH47"/>
    <mergeCell ref="AN47:AQ47"/>
    <mergeCell ref="D45:G45"/>
    <mergeCell ref="M45:P45"/>
    <mergeCell ref="V45:Y45"/>
    <mergeCell ref="AE45:AH45"/>
    <mergeCell ref="AN45:AQ45"/>
    <mergeCell ref="AN49:AQ49"/>
    <mergeCell ref="D51:F51"/>
    <mergeCell ref="M51:O51"/>
    <mergeCell ref="V51:X51"/>
    <mergeCell ref="AE51:AG51"/>
    <mergeCell ref="AN51:AP51"/>
    <mergeCell ref="B70:C74"/>
    <mergeCell ref="D49:G49"/>
    <mergeCell ref="M49:P49"/>
    <mergeCell ref="V49:Y49"/>
    <mergeCell ref="AE49:AH49"/>
  </mergeCells>
  <phoneticPr fontId="2"/>
  <pageMargins left="0.94488188976377963" right="0.70866141732283472" top="0.74803149606299213" bottom="0.74803149606299213" header="0.31496062992125984" footer="0.31496062992125984"/>
  <pageSetup paperSize="13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D10" sqref="D10:G10"/>
    </sheetView>
  </sheetViews>
  <sheetFormatPr defaultRowHeight="14.25"/>
  <cols>
    <col min="1" max="3" width="9" style="82"/>
    <col min="4" max="4" width="12.375" style="82" bestFit="1" customWidth="1"/>
    <col min="5" max="6" width="9" style="82"/>
    <col min="7" max="9" width="8.75" style="82" customWidth="1"/>
    <col min="10" max="16384" width="9" style="82"/>
  </cols>
  <sheetData>
    <row r="1" spans="1:14" ht="48.7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16"/>
      <c r="K1" s="116"/>
      <c r="L1" s="116"/>
      <c r="M1" s="116"/>
      <c r="N1" s="116"/>
    </row>
    <row r="4" spans="1:14" ht="40.5" customHeight="1">
      <c r="A4" s="149" t="s">
        <v>655</v>
      </c>
    </row>
    <row r="5" spans="1:14" ht="21" customHeight="1"/>
    <row r="6" spans="1:14" ht="40.5" customHeight="1">
      <c r="G6" s="163">
        <v>44612</v>
      </c>
      <c r="H6" s="163"/>
      <c r="I6" s="163"/>
    </row>
    <row r="7" spans="1:14" ht="25.5" customHeight="1">
      <c r="A7" s="117"/>
      <c r="B7" s="117"/>
      <c r="C7" s="117"/>
      <c r="D7" s="117"/>
      <c r="E7" s="117"/>
      <c r="F7" s="117"/>
      <c r="G7" s="118"/>
      <c r="H7" s="117"/>
      <c r="I7" s="119"/>
    </row>
    <row r="8" spans="1:14" ht="25.5" customHeight="1">
      <c r="A8" s="120"/>
      <c r="B8" s="121"/>
      <c r="C8" s="121"/>
      <c r="D8" s="121"/>
      <c r="E8" s="121"/>
      <c r="F8" s="121"/>
      <c r="G8" s="122"/>
      <c r="H8" s="121"/>
      <c r="I8" s="123"/>
    </row>
    <row r="9" spans="1:14">
      <c r="A9" s="124"/>
      <c r="B9" s="117"/>
      <c r="C9" s="117"/>
      <c r="D9" s="117"/>
      <c r="E9" s="117"/>
      <c r="F9" s="117"/>
      <c r="G9" s="117"/>
      <c r="H9" s="117"/>
      <c r="I9" s="125"/>
    </row>
    <row r="10" spans="1:14" ht="37.5" customHeight="1">
      <c r="A10" s="124"/>
      <c r="B10" s="126"/>
      <c r="C10" s="144" t="s">
        <v>46</v>
      </c>
      <c r="D10" s="161"/>
      <c r="E10" s="161"/>
      <c r="F10" s="161"/>
      <c r="G10" s="161"/>
      <c r="H10" s="117"/>
      <c r="I10" s="125"/>
    </row>
    <row r="11" spans="1:14" ht="37.5" customHeight="1">
      <c r="A11" s="124"/>
      <c r="B11" s="126"/>
      <c r="C11" s="126"/>
      <c r="D11" s="117"/>
      <c r="E11" s="117"/>
      <c r="F11" s="117"/>
      <c r="G11" s="117"/>
      <c r="H11" s="117"/>
      <c r="I11" s="125"/>
    </row>
    <row r="12" spans="1:14" ht="37.5" customHeight="1">
      <c r="A12" s="124"/>
      <c r="B12" s="126"/>
      <c r="C12" s="144" t="s">
        <v>47</v>
      </c>
      <c r="D12" s="159" t="str">
        <f>IFERROR(VLOOKUP(記録証ゼッケン!D10,②速記!B:G,6,0),"ゼッケン番号を入れると自動的に出ます")</f>
        <v>ゼッケン番号を入れると自動的に出ます</v>
      </c>
      <c r="E12" s="159"/>
      <c r="F12" s="159"/>
      <c r="G12" s="159"/>
      <c r="H12" s="117"/>
      <c r="I12" s="125"/>
    </row>
    <row r="13" spans="1:14" ht="37.5" customHeight="1">
      <c r="A13" s="124"/>
      <c r="B13" s="126"/>
      <c r="C13" s="126"/>
      <c r="D13" s="117"/>
      <c r="E13" s="117"/>
      <c r="F13" s="117"/>
      <c r="G13" s="117"/>
      <c r="H13" s="117"/>
      <c r="I13" s="125"/>
    </row>
    <row r="14" spans="1:14" ht="37.5" customHeight="1">
      <c r="A14" s="124"/>
      <c r="B14" s="126"/>
      <c r="C14" s="144" t="s">
        <v>51</v>
      </c>
      <c r="D14" s="162" t="str">
        <f>IFERROR(VLOOKUP(D10,②速記!B:F,5,0),"ゼッケン番号を入れると自動的に出ます")</f>
        <v>ゼッケン番号を入れると自動的に出ます</v>
      </c>
      <c r="E14" s="162"/>
      <c r="F14" s="162"/>
      <c r="G14" s="162"/>
      <c r="H14" s="117"/>
      <c r="I14" s="125"/>
    </row>
    <row r="15" spans="1:14" ht="37.5" customHeight="1">
      <c r="A15" s="124"/>
      <c r="B15" s="126"/>
      <c r="C15" s="126"/>
      <c r="D15" s="127"/>
      <c r="E15" s="127"/>
      <c r="F15" s="127"/>
      <c r="G15" s="127"/>
      <c r="H15" s="117"/>
      <c r="I15" s="125"/>
    </row>
    <row r="16" spans="1:14" ht="37.5" customHeight="1">
      <c r="A16" s="124"/>
      <c r="B16" s="126"/>
      <c r="C16" s="144" t="s">
        <v>447</v>
      </c>
      <c r="D16" s="145" t="str">
        <f>IFERROR(VLOOKUP(D10,②速記!B:H,7,0),"ゼッケン番号を入れると自動的に出ます")</f>
        <v>ゼッケン番号を入れると自動的に出ます</v>
      </c>
      <c r="E16" s="128"/>
      <c r="F16" s="144" t="s">
        <v>450</v>
      </c>
      <c r="G16" s="146" t="str">
        <f>IFERROR(VLOOKUP(D10,②速記!B:K,10,0),"ゼッケン番号を入れると自動的に出ます")</f>
        <v>ゼッケン番号を入れると自動的に出ます</v>
      </c>
      <c r="H16" s="147" t="s">
        <v>451</v>
      </c>
      <c r="I16" s="125"/>
    </row>
    <row r="17" spans="1:9" ht="37.5" customHeight="1">
      <c r="A17" s="124"/>
      <c r="B17" s="117"/>
      <c r="C17" s="126"/>
      <c r="D17" s="127"/>
      <c r="E17" s="127"/>
      <c r="F17" s="127"/>
      <c r="G17" s="127"/>
      <c r="H17" s="117"/>
      <c r="I17" s="125"/>
    </row>
    <row r="18" spans="1:9" ht="37.5" customHeight="1">
      <c r="A18" s="124"/>
      <c r="B18" s="117"/>
      <c r="C18" s="144" t="s">
        <v>448</v>
      </c>
      <c r="D18" s="159" t="str">
        <f>IFERROR(VLOOKUP(D10,②速記!B:K,9,0),"ゼッケン番号を入れると自動的に出ます")</f>
        <v>ゼッケン番号を入れると自動的に出ます</v>
      </c>
      <c r="E18" s="159"/>
      <c r="F18" s="159"/>
      <c r="G18" s="148" t="s">
        <v>50</v>
      </c>
      <c r="H18" s="117"/>
      <c r="I18" s="125"/>
    </row>
    <row r="19" spans="1:9">
      <c r="A19" s="124"/>
      <c r="B19" s="117"/>
      <c r="C19" s="117"/>
      <c r="D19" s="117"/>
      <c r="E19" s="117"/>
      <c r="F19" s="117"/>
      <c r="G19" s="117"/>
      <c r="H19" s="117"/>
      <c r="I19" s="125"/>
    </row>
    <row r="20" spans="1:9">
      <c r="A20" s="130"/>
      <c r="B20" s="129"/>
      <c r="C20" s="129"/>
      <c r="D20" s="129"/>
      <c r="E20" s="129"/>
      <c r="F20" s="129"/>
      <c r="G20" s="129"/>
      <c r="H20" s="129"/>
      <c r="I20" s="131"/>
    </row>
    <row r="21" spans="1:9">
      <c r="A21" s="117"/>
      <c r="B21" s="117"/>
      <c r="C21" s="117"/>
      <c r="D21" s="117"/>
      <c r="E21" s="117"/>
      <c r="F21" s="117"/>
      <c r="G21" s="117"/>
      <c r="H21" s="117"/>
      <c r="I21" s="117"/>
    </row>
  </sheetData>
  <sheetProtection algorithmName="SHA-512" hashValue="5dDwTg8REB2xtCrNZTOlTQvBxFbs+L4DqfrH4UjgnWCiU4heC9ZtBTyl0ZuJea7NF7qCZDc3rm8KP4jKkMSU1g==" saltValue="91ct0EUMjLaaFWpLOGBtTA==" spinCount="100000" sheet="1" objects="1" scenarios="1"/>
  <mergeCells count="6">
    <mergeCell ref="D18:F18"/>
    <mergeCell ref="A1:I1"/>
    <mergeCell ref="D10:G10"/>
    <mergeCell ref="D12:G12"/>
    <mergeCell ref="D14:G14"/>
    <mergeCell ref="G6:I6"/>
  </mergeCells>
  <phoneticPr fontId="2"/>
  <pageMargins left="0.95" right="0.70866141732283472" top="0.74803149606299213" bottom="0.51" header="0.31496062992125984" footer="0.31496062992125984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topLeftCell="B1" zoomScale="90" zoomScaleNormal="90" workbookViewId="0">
      <selection activeCell="H17" sqref="H17"/>
    </sheetView>
  </sheetViews>
  <sheetFormatPr defaultRowHeight="13.5"/>
  <cols>
    <col min="1" max="1" width="8" style="51" customWidth="1"/>
    <col min="2" max="2" width="4.5" style="51" customWidth="1"/>
    <col min="3" max="3" width="13.5" style="50" customWidth="1"/>
    <col min="4" max="4" width="4.75" style="51" customWidth="1"/>
    <col min="5" max="5" width="11" style="50" bestFit="1" customWidth="1"/>
    <col min="6" max="6" width="9.5" style="50" customWidth="1"/>
    <col min="7" max="7" width="11" style="50" bestFit="1" customWidth="1"/>
    <col min="8" max="8" width="51.25" style="50" customWidth="1"/>
    <col min="9" max="9" width="4.625" style="51" customWidth="1"/>
    <col min="10" max="10" width="4.75" style="51" customWidth="1"/>
    <col min="11" max="11" width="8.25" style="50" hidden="1" customWidth="1"/>
    <col min="12" max="12" width="9.25" style="50" hidden="1" customWidth="1"/>
    <col min="13" max="240" width="9" style="50"/>
    <col min="241" max="241" width="13.5" style="50" customWidth="1"/>
    <col min="242" max="242" width="18.125" style="50" customWidth="1"/>
    <col min="243" max="243" width="9.5" style="50" customWidth="1"/>
    <col min="244" max="244" width="51.25" style="50" customWidth="1"/>
    <col min="245" max="245" width="15" style="50" customWidth="1"/>
    <col min="246" max="246" width="4.625" style="50" customWidth="1"/>
    <col min="247" max="248" width="4.75" style="50" customWidth="1"/>
    <col min="249" max="249" width="4.5" style="50" customWidth="1"/>
    <col min="250" max="250" width="8" style="50" bestFit="1" customWidth="1"/>
    <col min="251" max="252" width="0" style="50" hidden="1" customWidth="1"/>
    <col min="253" max="253" width="9.25" style="50" customWidth="1"/>
    <col min="254" max="254" width="7.75" style="50" customWidth="1"/>
    <col min="255" max="255" width="24.375" style="50" customWidth="1"/>
    <col min="256" max="257" width="22.375" style="50" customWidth="1"/>
    <col min="258" max="496" width="9" style="50"/>
    <col min="497" max="497" width="13.5" style="50" customWidth="1"/>
    <col min="498" max="498" width="18.125" style="50" customWidth="1"/>
    <col min="499" max="499" width="9.5" style="50" customWidth="1"/>
    <col min="500" max="500" width="51.25" style="50" customWidth="1"/>
    <col min="501" max="501" width="15" style="50" customWidth="1"/>
    <col min="502" max="502" width="4.625" style="50" customWidth="1"/>
    <col min="503" max="504" width="4.75" style="50" customWidth="1"/>
    <col min="505" max="505" width="4.5" style="50" customWidth="1"/>
    <col min="506" max="506" width="8" style="50" bestFit="1" customWidth="1"/>
    <col min="507" max="508" width="0" style="50" hidden="1" customWidth="1"/>
    <col min="509" max="509" width="9.25" style="50" customWidth="1"/>
    <col min="510" max="510" width="7.75" style="50" customWidth="1"/>
    <col min="511" max="511" width="24.375" style="50" customWidth="1"/>
    <col min="512" max="513" width="22.375" style="50" customWidth="1"/>
    <col min="514" max="752" width="9" style="50"/>
    <col min="753" max="753" width="13.5" style="50" customWidth="1"/>
    <col min="754" max="754" width="18.125" style="50" customWidth="1"/>
    <col min="755" max="755" width="9.5" style="50" customWidth="1"/>
    <col min="756" max="756" width="51.25" style="50" customWidth="1"/>
    <col min="757" max="757" width="15" style="50" customWidth="1"/>
    <col min="758" max="758" width="4.625" style="50" customWidth="1"/>
    <col min="759" max="760" width="4.75" style="50" customWidth="1"/>
    <col min="761" max="761" width="4.5" style="50" customWidth="1"/>
    <col min="762" max="762" width="8" style="50" bestFit="1" customWidth="1"/>
    <col min="763" max="764" width="0" style="50" hidden="1" customWidth="1"/>
    <col min="765" max="765" width="9.25" style="50" customWidth="1"/>
    <col min="766" max="766" width="7.75" style="50" customWidth="1"/>
    <col min="767" max="767" width="24.375" style="50" customWidth="1"/>
    <col min="768" max="769" width="22.375" style="50" customWidth="1"/>
    <col min="770" max="1008" width="9" style="50"/>
    <col min="1009" max="1009" width="13.5" style="50" customWidth="1"/>
    <col min="1010" max="1010" width="18.125" style="50" customWidth="1"/>
    <col min="1011" max="1011" width="9.5" style="50" customWidth="1"/>
    <col min="1012" max="1012" width="51.25" style="50" customWidth="1"/>
    <col min="1013" max="1013" width="15" style="50" customWidth="1"/>
    <col min="1014" max="1014" width="4.625" style="50" customWidth="1"/>
    <col min="1015" max="1016" width="4.75" style="50" customWidth="1"/>
    <col min="1017" max="1017" width="4.5" style="50" customWidth="1"/>
    <col min="1018" max="1018" width="8" style="50" bestFit="1" customWidth="1"/>
    <col min="1019" max="1020" width="0" style="50" hidden="1" customWidth="1"/>
    <col min="1021" max="1021" width="9.25" style="50" customWidth="1"/>
    <col min="1022" max="1022" width="7.75" style="50" customWidth="1"/>
    <col min="1023" max="1023" width="24.375" style="50" customWidth="1"/>
    <col min="1024" max="1025" width="22.375" style="50" customWidth="1"/>
    <col min="1026" max="1264" width="9" style="50"/>
    <col min="1265" max="1265" width="13.5" style="50" customWidth="1"/>
    <col min="1266" max="1266" width="18.125" style="50" customWidth="1"/>
    <col min="1267" max="1267" width="9.5" style="50" customWidth="1"/>
    <col min="1268" max="1268" width="51.25" style="50" customWidth="1"/>
    <col min="1269" max="1269" width="15" style="50" customWidth="1"/>
    <col min="1270" max="1270" width="4.625" style="50" customWidth="1"/>
    <col min="1271" max="1272" width="4.75" style="50" customWidth="1"/>
    <col min="1273" max="1273" width="4.5" style="50" customWidth="1"/>
    <col min="1274" max="1274" width="8" style="50" bestFit="1" customWidth="1"/>
    <col min="1275" max="1276" width="0" style="50" hidden="1" customWidth="1"/>
    <col min="1277" max="1277" width="9.25" style="50" customWidth="1"/>
    <col min="1278" max="1278" width="7.75" style="50" customWidth="1"/>
    <col min="1279" max="1279" width="24.375" style="50" customWidth="1"/>
    <col min="1280" max="1281" width="22.375" style="50" customWidth="1"/>
    <col min="1282" max="1520" width="9" style="50"/>
    <col min="1521" max="1521" width="13.5" style="50" customWidth="1"/>
    <col min="1522" max="1522" width="18.125" style="50" customWidth="1"/>
    <col min="1523" max="1523" width="9.5" style="50" customWidth="1"/>
    <col min="1524" max="1524" width="51.25" style="50" customWidth="1"/>
    <col min="1525" max="1525" width="15" style="50" customWidth="1"/>
    <col min="1526" max="1526" width="4.625" style="50" customWidth="1"/>
    <col min="1527" max="1528" width="4.75" style="50" customWidth="1"/>
    <col min="1529" max="1529" width="4.5" style="50" customWidth="1"/>
    <col min="1530" max="1530" width="8" style="50" bestFit="1" customWidth="1"/>
    <col min="1531" max="1532" width="0" style="50" hidden="1" customWidth="1"/>
    <col min="1533" max="1533" width="9.25" style="50" customWidth="1"/>
    <col min="1534" max="1534" width="7.75" style="50" customWidth="1"/>
    <col min="1535" max="1535" width="24.375" style="50" customWidth="1"/>
    <col min="1536" max="1537" width="22.375" style="50" customWidth="1"/>
    <col min="1538" max="1776" width="9" style="50"/>
    <col min="1777" max="1777" width="13.5" style="50" customWidth="1"/>
    <col min="1778" max="1778" width="18.125" style="50" customWidth="1"/>
    <col min="1779" max="1779" width="9.5" style="50" customWidth="1"/>
    <col min="1780" max="1780" width="51.25" style="50" customWidth="1"/>
    <col min="1781" max="1781" width="15" style="50" customWidth="1"/>
    <col min="1782" max="1782" width="4.625" style="50" customWidth="1"/>
    <col min="1783" max="1784" width="4.75" style="50" customWidth="1"/>
    <col min="1785" max="1785" width="4.5" style="50" customWidth="1"/>
    <col min="1786" max="1786" width="8" style="50" bestFit="1" customWidth="1"/>
    <col min="1787" max="1788" width="0" style="50" hidden="1" customWidth="1"/>
    <col min="1789" max="1789" width="9.25" style="50" customWidth="1"/>
    <col min="1790" max="1790" width="7.75" style="50" customWidth="1"/>
    <col min="1791" max="1791" width="24.375" style="50" customWidth="1"/>
    <col min="1792" max="1793" width="22.375" style="50" customWidth="1"/>
    <col min="1794" max="2032" width="9" style="50"/>
    <col min="2033" max="2033" width="13.5" style="50" customWidth="1"/>
    <col min="2034" max="2034" width="18.125" style="50" customWidth="1"/>
    <col min="2035" max="2035" width="9.5" style="50" customWidth="1"/>
    <col min="2036" max="2036" width="51.25" style="50" customWidth="1"/>
    <col min="2037" max="2037" width="15" style="50" customWidth="1"/>
    <col min="2038" max="2038" width="4.625" style="50" customWidth="1"/>
    <col min="2039" max="2040" width="4.75" style="50" customWidth="1"/>
    <col min="2041" max="2041" width="4.5" style="50" customWidth="1"/>
    <col min="2042" max="2042" width="8" style="50" bestFit="1" customWidth="1"/>
    <col min="2043" max="2044" width="0" style="50" hidden="1" customWidth="1"/>
    <col min="2045" max="2045" width="9.25" style="50" customWidth="1"/>
    <col min="2046" max="2046" width="7.75" style="50" customWidth="1"/>
    <col min="2047" max="2047" width="24.375" style="50" customWidth="1"/>
    <col min="2048" max="2049" width="22.375" style="50" customWidth="1"/>
    <col min="2050" max="2288" width="9" style="50"/>
    <col min="2289" max="2289" width="13.5" style="50" customWidth="1"/>
    <col min="2290" max="2290" width="18.125" style="50" customWidth="1"/>
    <col min="2291" max="2291" width="9.5" style="50" customWidth="1"/>
    <col min="2292" max="2292" width="51.25" style="50" customWidth="1"/>
    <col min="2293" max="2293" width="15" style="50" customWidth="1"/>
    <col min="2294" max="2294" width="4.625" style="50" customWidth="1"/>
    <col min="2295" max="2296" width="4.75" style="50" customWidth="1"/>
    <col min="2297" max="2297" width="4.5" style="50" customWidth="1"/>
    <col min="2298" max="2298" width="8" style="50" bestFit="1" customWidth="1"/>
    <col min="2299" max="2300" width="0" style="50" hidden="1" customWidth="1"/>
    <col min="2301" max="2301" width="9.25" style="50" customWidth="1"/>
    <col min="2302" max="2302" width="7.75" style="50" customWidth="1"/>
    <col min="2303" max="2303" width="24.375" style="50" customWidth="1"/>
    <col min="2304" max="2305" width="22.375" style="50" customWidth="1"/>
    <col min="2306" max="2544" width="9" style="50"/>
    <col min="2545" max="2545" width="13.5" style="50" customWidth="1"/>
    <col min="2546" max="2546" width="18.125" style="50" customWidth="1"/>
    <col min="2547" max="2547" width="9.5" style="50" customWidth="1"/>
    <col min="2548" max="2548" width="51.25" style="50" customWidth="1"/>
    <col min="2549" max="2549" width="15" style="50" customWidth="1"/>
    <col min="2550" max="2550" width="4.625" style="50" customWidth="1"/>
    <col min="2551" max="2552" width="4.75" style="50" customWidth="1"/>
    <col min="2553" max="2553" width="4.5" style="50" customWidth="1"/>
    <col min="2554" max="2554" width="8" style="50" bestFit="1" customWidth="1"/>
    <col min="2555" max="2556" width="0" style="50" hidden="1" customWidth="1"/>
    <col min="2557" max="2557" width="9.25" style="50" customWidth="1"/>
    <col min="2558" max="2558" width="7.75" style="50" customWidth="1"/>
    <col min="2559" max="2559" width="24.375" style="50" customWidth="1"/>
    <col min="2560" max="2561" width="22.375" style="50" customWidth="1"/>
    <col min="2562" max="2800" width="9" style="50"/>
    <col min="2801" max="2801" width="13.5" style="50" customWidth="1"/>
    <col min="2802" max="2802" width="18.125" style="50" customWidth="1"/>
    <col min="2803" max="2803" width="9.5" style="50" customWidth="1"/>
    <col min="2804" max="2804" width="51.25" style="50" customWidth="1"/>
    <col min="2805" max="2805" width="15" style="50" customWidth="1"/>
    <col min="2806" max="2806" width="4.625" style="50" customWidth="1"/>
    <col min="2807" max="2808" width="4.75" style="50" customWidth="1"/>
    <col min="2809" max="2809" width="4.5" style="50" customWidth="1"/>
    <col min="2810" max="2810" width="8" style="50" bestFit="1" customWidth="1"/>
    <col min="2811" max="2812" width="0" style="50" hidden="1" customWidth="1"/>
    <col min="2813" max="2813" width="9.25" style="50" customWidth="1"/>
    <col min="2814" max="2814" width="7.75" style="50" customWidth="1"/>
    <col min="2815" max="2815" width="24.375" style="50" customWidth="1"/>
    <col min="2816" max="2817" width="22.375" style="50" customWidth="1"/>
    <col min="2818" max="3056" width="9" style="50"/>
    <col min="3057" max="3057" width="13.5" style="50" customWidth="1"/>
    <col min="3058" max="3058" width="18.125" style="50" customWidth="1"/>
    <col min="3059" max="3059" width="9.5" style="50" customWidth="1"/>
    <col min="3060" max="3060" width="51.25" style="50" customWidth="1"/>
    <col min="3061" max="3061" width="15" style="50" customWidth="1"/>
    <col min="3062" max="3062" width="4.625" style="50" customWidth="1"/>
    <col min="3063" max="3064" width="4.75" style="50" customWidth="1"/>
    <col min="3065" max="3065" width="4.5" style="50" customWidth="1"/>
    <col min="3066" max="3066" width="8" style="50" bestFit="1" customWidth="1"/>
    <col min="3067" max="3068" width="0" style="50" hidden="1" customWidth="1"/>
    <col min="3069" max="3069" width="9.25" style="50" customWidth="1"/>
    <col min="3070" max="3070" width="7.75" style="50" customWidth="1"/>
    <col min="3071" max="3071" width="24.375" style="50" customWidth="1"/>
    <col min="3072" max="3073" width="22.375" style="50" customWidth="1"/>
    <col min="3074" max="3312" width="9" style="50"/>
    <col min="3313" max="3313" width="13.5" style="50" customWidth="1"/>
    <col min="3314" max="3314" width="18.125" style="50" customWidth="1"/>
    <col min="3315" max="3315" width="9.5" style="50" customWidth="1"/>
    <col min="3316" max="3316" width="51.25" style="50" customWidth="1"/>
    <col min="3317" max="3317" width="15" style="50" customWidth="1"/>
    <col min="3318" max="3318" width="4.625" style="50" customWidth="1"/>
    <col min="3319" max="3320" width="4.75" style="50" customWidth="1"/>
    <col min="3321" max="3321" width="4.5" style="50" customWidth="1"/>
    <col min="3322" max="3322" width="8" style="50" bestFit="1" customWidth="1"/>
    <col min="3323" max="3324" width="0" style="50" hidden="1" customWidth="1"/>
    <col min="3325" max="3325" width="9.25" style="50" customWidth="1"/>
    <col min="3326" max="3326" width="7.75" style="50" customWidth="1"/>
    <col min="3327" max="3327" width="24.375" style="50" customWidth="1"/>
    <col min="3328" max="3329" width="22.375" style="50" customWidth="1"/>
    <col min="3330" max="3568" width="9" style="50"/>
    <col min="3569" max="3569" width="13.5" style="50" customWidth="1"/>
    <col min="3570" max="3570" width="18.125" style="50" customWidth="1"/>
    <col min="3571" max="3571" width="9.5" style="50" customWidth="1"/>
    <col min="3572" max="3572" width="51.25" style="50" customWidth="1"/>
    <col min="3573" max="3573" width="15" style="50" customWidth="1"/>
    <col min="3574" max="3574" width="4.625" style="50" customWidth="1"/>
    <col min="3575" max="3576" width="4.75" style="50" customWidth="1"/>
    <col min="3577" max="3577" width="4.5" style="50" customWidth="1"/>
    <col min="3578" max="3578" width="8" style="50" bestFit="1" customWidth="1"/>
    <col min="3579" max="3580" width="0" style="50" hidden="1" customWidth="1"/>
    <col min="3581" max="3581" width="9.25" style="50" customWidth="1"/>
    <col min="3582" max="3582" width="7.75" style="50" customWidth="1"/>
    <col min="3583" max="3583" width="24.375" style="50" customWidth="1"/>
    <col min="3584" max="3585" width="22.375" style="50" customWidth="1"/>
    <col min="3586" max="3824" width="9" style="50"/>
    <col min="3825" max="3825" width="13.5" style="50" customWidth="1"/>
    <col min="3826" max="3826" width="18.125" style="50" customWidth="1"/>
    <col min="3827" max="3827" width="9.5" style="50" customWidth="1"/>
    <col min="3828" max="3828" width="51.25" style="50" customWidth="1"/>
    <col min="3829" max="3829" width="15" style="50" customWidth="1"/>
    <col min="3830" max="3830" width="4.625" style="50" customWidth="1"/>
    <col min="3831" max="3832" width="4.75" style="50" customWidth="1"/>
    <col min="3833" max="3833" width="4.5" style="50" customWidth="1"/>
    <col min="3834" max="3834" width="8" style="50" bestFit="1" customWidth="1"/>
    <col min="3835" max="3836" width="0" style="50" hidden="1" customWidth="1"/>
    <col min="3837" max="3837" width="9.25" style="50" customWidth="1"/>
    <col min="3838" max="3838" width="7.75" style="50" customWidth="1"/>
    <col min="3839" max="3839" width="24.375" style="50" customWidth="1"/>
    <col min="3840" max="3841" width="22.375" style="50" customWidth="1"/>
    <col min="3842" max="4080" width="9" style="50"/>
    <col min="4081" max="4081" width="13.5" style="50" customWidth="1"/>
    <col min="4082" max="4082" width="18.125" style="50" customWidth="1"/>
    <col min="4083" max="4083" width="9.5" style="50" customWidth="1"/>
    <col min="4084" max="4084" width="51.25" style="50" customWidth="1"/>
    <col min="4085" max="4085" width="15" style="50" customWidth="1"/>
    <col min="4086" max="4086" width="4.625" style="50" customWidth="1"/>
    <col min="4087" max="4088" width="4.75" style="50" customWidth="1"/>
    <col min="4089" max="4089" width="4.5" style="50" customWidth="1"/>
    <col min="4090" max="4090" width="8" style="50" bestFit="1" customWidth="1"/>
    <col min="4091" max="4092" width="0" style="50" hidden="1" customWidth="1"/>
    <col min="4093" max="4093" width="9.25" style="50" customWidth="1"/>
    <col min="4094" max="4094" width="7.75" style="50" customWidth="1"/>
    <col min="4095" max="4095" width="24.375" style="50" customWidth="1"/>
    <col min="4096" max="4097" width="22.375" style="50" customWidth="1"/>
    <col min="4098" max="4336" width="9" style="50"/>
    <col min="4337" max="4337" width="13.5" style="50" customWidth="1"/>
    <col min="4338" max="4338" width="18.125" style="50" customWidth="1"/>
    <col min="4339" max="4339" width="9.5" style="50" customWidth="1"/>
    <col min="4340" max="4340" width="51.25" style="50" customWidth="1"/>
    <col min="4341" max="4341" width="15" style="50" customWidth="1"/>
    <col min="4342" max="4342" width="4.625" style="50" customWidth="1"/>
    <col min="4343" max="4344" width="4.75" style="50" customWidth="1"/>
    <col min="4345" max="4345" width="4.5" style="50" customWidth="1"/>
    <col min="4346" max="4346" width="8" style="50" bestFit="1" customWidth="1"/>
    <col min="4347" max="4348" width="0" style="50" hidden="1" customWidth="1"/>
    <col min="4349" max="4349" width="9.25" style="50" customWidth="1"/>
    <col min="4350" max="4350" width="7.75" style="50" customWidth="1"/>
    <col min="4351" max="4351" width="24.375" style="50" customWidth="1"/>
    <col min="4352" max="4353" width="22.375" style="50" customWidth="1"/>
    <col min="4354" max="4592" width="9" style="50"/>
    <col min="4593" max="4593" width="13.5" style="50" customWidth="1"/>
    <col min="4594" max="4594" width="18.125" style="50" customWidth="1"/>
    <col min="4595" max="4595" width="9.5" style="50" customWidth="1"/>
    <col min="4596" max="4596" width="51.25" style="50" customWidth="1"/>
    <col min="4597" max="4597" width="15" style="50" customWidth="1"/>
    <col min="4598" max="4598" width="4.625" style="50" customWidth="1"/>
    <col min="4599" max="4600" width="4.75" style="50" customWidth="1"/>
    <col min="4601" max="4601" width="4.5" style="50" customWidth="1"/>
    <col min="4602" max="4602" width="8" style="50" bestFit="1" customWidth="1"/>
    <col min="4603" max="4604" width="0" style="50" hidden="1" customWidth="1"/>
    <col min="4605" max="4605" width="9.25" style="50" customWidth="1"/>
    <col min="4606" max="4606" width="7.75" style="50" customWidth="1"/>
    <col min="4607" max="4607" width="24.375" style="50" customWidth="1"/>
    <col min="4608" max="4609" width="22.375" style="50" customWidth="1"/>
    <col min="4610" max="4848" width="9" style="50"/>
    <col min="4849" max="4849" width="13.5" style="50" customWidth="1"/>
    <col min="4850" max="4850" width="18.125" style="50" customWidth="1"/>
    <col min="4851" max="4851" width="9.5" style="50" customWidth="1"/>
    <col min="4852" max="4852" width="51.25" style="50" customWidth="1"/>
    <col min="4853" max="4853" width="15" style="50" customWidth="1"/>
    <col min="4854" max="4854" width="4.625" style="50" customWidth="1"/>
    <col min="4855" max="4856" width="4.75" style="50" customWidth="1"/>
    <col min="4857" max="4857" width="4.5" style="50" customWidth="1"/>
    <col min="4858" max="4858" width="8" style="50" bestFit="1" customWidth="1"/>
    <col min="4859" max="4860" width="0" style="50" hidden="1" customWidth="1"/>
    <col min="4861" max="4861" width="9.25" style="50" customWidth="1"/>
    <col min="4862" max="4862" width="7.75" style="50" customWidth="1"/>
    <col min="4863" max="4863" width="24.375" style="50" customWidth="1"/>
    <col min="4864" max="4865" width="22.375" style="50" customWidth="1"/>
    <col min="4866" max="5104" width="9" style="50"/>
    <col min="5105" max="5105" width="13.5" style="50" customWidth="1"/>
    <col min="5106" max="5106" width="18.125" style="50" customWidth="1"/>
    <col min="5107" max="5107" width="9.5" style="50" customWidth="1"/>
    <col min="5108" max="5108" width="51.25" style="50" customWidth="1"/>
    <col min="5109" max="5109" width="15" style="50" customWidth="1"/>
    <col min="5110" max="5110" width="4.625" style="50" customWidth="1"/>
    <col min="5111" max="5112" width="4.75" style="50" customWidth="1"/>
    <col min="5113" max="5113" width="4.5" style="50" customWidth="1"/>
    <col min="5114" max="5114" width="8" style="50" bestFit="1" customWidth="1"/>
    <col min="5115" max="5116" width="0" style="50" hidden="1" customWidth="1"/>
    <col min="5117" max="5117" width="9.25" style="50" customWidth="1"/>
    <col min="5118" max="5118" width="7.75" style="50" customWidth="1"/>
    <col min="5119" max="5119" width="24.375" style="50" customWidth="1"/>
    <col min="5120" max="5121" width="22.375" style="50" customWidth="1"/>
    <col min="5122" max="5360" width="9" style="50"/>
    <col min="5361" max="5361" width="13.5" style="50" customWidth="1"/>
    <col min="5362" max="5362" width="18.125" style="50" customWidth="1"/>
    <col min="5363" max="5363" width="9.5" style="50" customWidth="1"/>
    <col min="5364" max="5364" width="51.25" style="50" customWidth="1"/>
    <col min="5365" max="5365" width="15" style="50" customWidth="1"/>
    <col min="5366" max="5366" width="4.625" style="50" customWidth="1"/>
    <col min="5367" max="5368" width="4.75" style="50" customWidth="1"/>
    <col min="5369" max="5369" width="4.5" style="50" customWidth="1"/>
    <col min="5370" max="5370" width="8" style="50" bestFit="1" customWidth="1"/>
    <col min="5371" max="5372" width="0" style="50" hidden="1" customWidth="1"/>
    <col min="5373" max="5373" width="9.25" style="50" customWidth="1"/>
    <col min="5374" max="5374" width="7.75" style="50" customWidth="1"/>
    <col min="5375" max="5375" width="24.375" style="50" customWidth="1"/>
    <col min="5376" max="5377" width="22.375" style="50" customWidth="1"/>
    <col min="5378" max="5616" width="9" style="50"/>
    <col min="5617" max="5617" width="13.5" style="50" customWidth="1"/>
    <col min="5618" max="5618" width="18.125" style="50" customWidth="1"/>
    <col min="5619" max="5619" width="9.5" style="50" customWidth="1"/>
    <col min="5620" max="5620" width="51.25" style="50" customWidth="1"/>
    <col min="5621" max="5621" width="15" style="50" customWidth="1"/>
    <col min="5622" max="5622" width="4.625" style="50" customWidth="1"/>
    <col min="5623" max="5624" width="4.75" style="50" customWidth="1"/>
    <col min="5625" max="5625" width="4.5" style="50" customWidth="1"/>
    <col min="5626" max="5626" width="8" style="50" bestFit="1" customWidth="1"/>
    <col min="5627" max="5628" width="0" style="50" hidden="1" customWidth="1"/>
    <col min="5629" max="5629" width="9.25" style="50" customWidth="1"/>
    <col min="5630" max="5630" width="7.75" style="50" customWidth="1"/>
    <col min="5631" max="5631" width="24.375" style="50" customWidth="1"/>
    <col min="5632" max="5633" width="22.375" style="50" customWidth="1"/>
    <col min="5634" max="5872" width="9" style="50"/>
    <col min="5873" max="5873" width="13.5" style="50" customWidth="1"/>
    <col min="5874" max="5874" width="18.125" style="50" customWidth="1"/>
    <col min="5875" max="5875" width="9.5" style="50" customWidth="1"/>
    <col min="5876" max="5876" width="51.25" style="50" customWidth="1"/>
    <col min="5877" max="5877" width="15" style="50" customWidth="1"/>
    <col min="5878" max="5878" width="4.625" style="50" customWidth="1"/>
    <col min="5879" max="5880" width="4.75" style="50" customWidth="1"/>
    <col min="5881" max="5881" width="4.5" style="50" customWidth="1"/>
    <col min="5882" max="5882" width="8" style="50" bestFit="1" customWidth="1"/>
    <col min="5883" max="5884" width="0" style="50" hidden="1" customWidth="1"/>
    <col min="5885" max="5885" width="9.25" style="50" customWidth="1"/>
    <col min="5886" max="5886" width="7.75" style="50" customWidth="1"/>
    <col min="5887" max="5887" width="24.375" style="50" customWidth="1"/>
    <col min="5888" max="5889" width="22.375" style="50" customWidth="1"/>
    <col min="5890" max="6128" width="9" style="50"/>
    <col min="6129" max="6129" width="13.5" style="50" customWidth="1"/>
    <col min="6130" max="6130" width="18.125" style="50" customWidth="1"/>
    <col min="6131" max="6131" width="9.5" style="50" customWidth="1"/>
    <col min="6132" max="6132" width="51.25" style="50" customWidth="1"/>
    <col min="6133" max="6133" width="15" style="50" customWidth="1"/>
    <col min="6134" max="6134" width="4.625" style="50" customWidth="1"/>
    <col min="6135" max="6136" width="4.75" style="50" customWidth="1"/>
    <col min="6137" max="6137" width="4.5" style="50" customWidth="1"/>
    <col min="6138" max="6138" width="8" style="50" bestFit="1" customWidth="1"/>
    <col min="6139" max="6140" width="0" style="50" hidden="1" customWidth="1"/>
    <col min="6141" max="6141" width="9.25" style="50" customWidth="1"/>
    <col min="6142" max="6142" width="7.75" style="50" customWidth="1"/>
    <col min="6143" max="6143" width="24.375" style="50" customWidth="1"/>
    <col min="6144" max="6145" width="22.375" style="50" customWidth="1"/>
    <col min="6146" max="6384" width="9" style="50"/>
    <col min="6385" max="6385" width="13.5" style="50" customWidth="1"/>
    <col min="6386" max="6386" width="18.125" style="50" customWidth="1"/>
    <col min="6387" max="6387" width="9.5" style="50" customWidth="1"/>
    <col min="6388" max="6388" width="51.25" style="50" customWidth="1"/>
    <col min="6389" max="6389" width="15" style="50" customWidth="1"/>
    <col min="6390" max="6390" width="4.625" style="50" customWidth="1"/>
    <col min="6391" max="6392" width="4.75" style="50" customWidth="1"/>
    <col min="6393" max="6393" width="4.5" style="50" customWidth="1"/>
    <col min="6394" max="6394" width="8" style="50" bestFit="1" customWidth="1"/>
    <col min="6395" max="6396" width="0" style="50" hidden="1" customWidth="1"/>
    <col min="6397" max="6397" width="9.25" style="50" customWidth="1"/>
    <col min="6398" max="6398" width="7.75" style="50" customWidth="1"/>
    <col min="6399" max="6399" width="24.375" style="50" customWidth="1"/>
    <col min="6400" max="6401" width="22.375" style="50" customWidth="1"/>
    <col min="6402" max="6640" width="9" style="50"/>
    <col min="6641" max="6641" width="13.5" style="50" customWidth="1"/>
    <col min="6642" max="6642" width="18.125" style="50" customWidth="1"/>
    <col min="6643" max="6643" width="9.5" style="50" customWidth="1"/>
    <col min="6644" max="6644" width="51.25" style="50" customWidth="1"/>
    <col min="6645" max="6645" width="15" style="50" customWidth="1"/>
    <col min="6646" max="6646" width="4.625" style="50" customWidth="1"/>
    <col min="6647" max="6648" width="4.75" style="50" customWidth="1"/>
    <col min="6649" max="6649" width="4.5" style="50" customWidth="1"/>
    <col min="6650" max="6650" width="8" style="50" bestFit="1" customWidth="1"/>
    <col min="6651" max="6652" width="0" style="50" hidden="1" customWidth="1"/>
    <col min="6653" max="6653" width="9.25" style="50" customWidth="1"/>
    <col min="6654" max="6654" width="7.75" style="50" customWidth="1"/>
    <col min="6655" max="6655" width="24.375" style="50" customWidth="1"/>
    <col min="6656" max="6657" width="22.375" style="50" customWidth="1"/>
    <col min="6658" max="6896" width="9" style="50"/>
    <col min="6897" max="6897" width="13.5" style="50" customWidth="1"/>
    <col min="6898" max="6898" width="18.125" style="50" customWidth="1"/>
    <col min="6899" max="6899" width="9.5" style="50" customWidth="1"/>
    <col min="6900" max="6900" width="51.25" style="50" customWidth="1"/>
    <col min="6901" max="6901" width="15" style="50" customWidth="1"/>
    <col min="6902" max="6902" width="4.625" style="50" customWidth="1"/>
    <col min="6903" max="6904" width="4.75" style="50" customWidth="1"/>
    <col min="6905" max="6905" width="4.5" style="50" customWidth="1"/>
    <col min="6906" max="6906" width="8" style="50" bestFit="1" customWidth="1"/>
    <col min="6907" max="6908" width="0" style="50" hidden="1" customWidth="1"/>
    <col min="6909" max="6909" width="9.25" style="50" customWidth="1"/>
    <col min="6910" max="6910" width="7.75" style="50" customWidth="1"/>
    <col min="6911" max="6911" width="24.375" style="50" customWidth="1"/>
    <col min="6912" max="6913" width="22.375" style="50" customWidth="1"/>
    <col min="6914" max="7152" width="9" style="50"/>
    <col min="7153" max="7153" width="13.5" style="50" customWidth="1"/>
    <col min="7154" max="7154" width="18.125" style="50" customWidth="1"/>
    <col min="7155" max="7155" width="9.5" style="50" customWidth="1"/>
    <col min="7156" max="7156" width="51.25" style="50" customWidth="1"/>
    <col min="7157" max="7157" width="15" style="50" customWidth="1"/>
    <col min="7158" max="7158" width="4.625" style="50" customWidth="1"/>
    <col min="7159" max="7160" width="4.75" style="50" customWidth="1"/>
    <col min="7161" max="7161" width="4.5" style="50" customWidth="1"/>
    <col min="7162" max="7162" width="8" style="50" bestFit="1" customWidth="1"/>
    <col min="7163" max="7164" width="0" style="50" hidden="1" customWidth="1"/>
    <col min="7165" max="7165" width="9.25" style="50" customWidth="1"/>
    <col min="7166" max="7166" width="7.75" style="50" customWidth="1"/>
    <col min="7167" max="7167" width="24.375" style="50" customWidth="1"/>
    <col min="7168" max="7169" width="22.375" style="50" customWidth="1"/>
    <col min="7170" max="7408" width="9" style="50"/>
    <col min="7409" max="7409" width="13.5" style="50" customWidth="1"/>
    <col min="7410" max="7410" width="18.125" style="50" customWidth="1"/>
    <col min="7411" max="7411" width="9.5" style="50" customWidth="1"/>
    <col min="7412" max="7412" width="51.25" style="50" customWidth="1"/>
    <col min="7413" max="7413" width="15" style="50" customWidth="1"/>
    <col min="7414" max="7414" width="4.625" style="50" customWidth="1"/>
    <col min="7415" max="7416" width="4.75" style="50" customWidth="1"/>
    <col min="7417" max="7417" width="4.5" style="50" customWidth="1"/>
    <col min="7418" max="7418" width="8" style="50" bestFit="1" customWidth="1"/>
    <col min="7419" max="7420" width="0" style="50" hidden="1" customWidth="1"/>
    <col min="7421" max="7421" width="9.25" style="50" customWidth="1"/>
    <col min="7422" max="7422" width="7.75" style="50" customWidth="1"/>
    <col min="7423" max="7423" width="24.375" style="50" customWidth="1"/>
    <col min="7424" max="7425" width="22.375" style="50" customWidth="1"/>
    <col min="7426" max="7664" width="9" style="50"/>
    <col min="7665" max="7665" width="13.5" style="50" customWidth="1"/>
    <col min="7666" max="7666" width="18.125" style="50" customWidth="1"/>
    <col min="7667" max="7667" width="9.5" style="50" customWidth="1"/>
    <col min="7668" max="7668" width="51.25" style="50" customWidth="1"/>
    <col min="7669" max="7669" width="15" style="50" customWidth="1"/>
    <col min="7670" max="7670" width="4.625" style="50" customWidth="1"/>
    <col min="7671" max="7672" width="4.75" style="50" customWidth="1"/>
    <col min="7673" max="7673" width="4.5" style="50" customWidth="1"/>
    <col min="7674" max="7674" width="8" style="50" bestFit="1" customWidth="1"/>
    <col min="7675" max="7676" width="0" style="50" hidden="1" customWidth="1"/>
    <col min="7677" max="7677" width="9.25" style="50" customWidth="1"/>
    <col min="7678" max="7678" width="7.75" style="50" customWidth="1"/>
    <col min="7679" max="7679" width="24.375" style="50" customWidth="1"/>
    <col min="7680" max="7681" width="22.375" style="50" customWidth="1"/>
    <col min="7682" max="7920" width="9" style="50"/>
    <col min="7921" max="7921" width="13.5" style="50" customWidth="1"/>
    <col min="7922" max="7922" width="18.125" style="50" customWidth="1"/>
    <col min="7923" max="7923" width="9.5" style="50" customWidth="1"/>
    <col min="7924" max="7924" width="51.25" style="50" customWidth="1"/>
    <col min="7925" max="7925" width="15" style="50" customWidth="1"/>
    <col min="7926" max="7926" width="4.625" style="50" customWidth="1"/>
    <col min="7927" max="7928" width="4.75" style="50" customWidth="1"/>
    <col min="7929" max="7929" width="4.5" style="50" customWidth="1"/>
    <col min="7930" max="7930" width="8" style="50" bestFit="1" customWidth="1"/>
    <col min="7931" max="7932" width="0" style="50" hidden="1" customWidth="1"/>
    <col min="7933" max="7933" width="9.25" style="50" customWidth="1"/>
    <col min="7934" max="7934" width="7.75" style="50" customWidth="1"/>
    <col min="7935" max="7935" width="24.375" style="50" customWidth="1"/>
    <col min="7936" max="7937" width="22.375" style="50" customWidth="1"/>
    <col min="7938" max="8176" width="9" style="50"/>
    <col min="8177" max="8177" width="13.5" style="50" customWidth="1"/>
    <col min="8178" max="8178" width="18.125" style="50" customWidth="1"/>
    <col min="8179" max="8179" width="9.5" style="50" customWidth="1"/>
    <col min="8180" max="8180" width="51.25" style="50" customWidth="1"/>
    <col min="8181" max="8181" width="15" style="50" customWidth="1"/>
    <col min="8182" max="8182" width="4.625" style="50" customWidth="1"/>
    <col min="8183" max="8184" width="4.75" style="50" customWidth="1"/>
    <col min="8185" max="8185" width="4.5" style="50" customWidth="1"/>
    <col min="8186" max="8186" width="8" style="50" bestFit="1" customWidth="1"/>
    <col min="8187" max="8188" width="0" style="50" hidden="1" customWidth="1"/>
    <col min="8189" max="8189" width="9.25" style="50" customWidth="1"/>
    <col min="8190" max="8190" width="7.75" style="50" customWidth="1"/>
    <col min="8191" max="8191" width="24.375" style="50" customWidth="1"/>
    <col min="8192" max="8193" width="22.375" style="50" customWidth="1"/>
    <col min="8194" max="8432" width="9" style="50"/>
    <col min="8433" max="8433" width="13.5" style="50" customWidth="1"/>
    <col min="8434" max="8434" width="18.125" style="50" customWidth="1"/>
    <col min="8435" max="8435" width="9.5" style="50" customWidth="1"/>
    <col min="8436" max="8436" width="51.25" style="50" customWidth="1"/>
    <col min="8437" max="8437" width="15" style="50" customWidth="1"/>
    <col min="8438" max="8438" width="4.625" style="50" customWidth="1"/>
    <col min="8439" max="8440" width="4.75" style="50" customWidth="1"/>
    <col min="8441" max="8441" width="4.5" style="50" customWidth="1"/>
    <col min="8442" max="8442" width="8" style="50" bestFit="1" customWidth="1"/>
    <col min="8443" max="8444" width="0" style="50" hidden="1" customWidth="1"/>
    <col min="8445" max="8445" width="9.25" style="50" customWidth="1"/>
    <col min="8446" max="8446" width="7.75" style="50" customWidth="1"/>
    <col min="8447" max="8447" width="24.375" style="50" customWidth="1"/>
    <col min="8448" max="8449" width="22.375" style="50" customWidth="1"/>
    <col min="8450" max="8688" width="9" style="50"/>
    <col min="8689" max="8689" width="13.5" style="50" customWidth="1"/>
    <col min="8690" max="8690" width="18.125" style="50" customWidth="1"/>
    <col min="8691" max="8691" width="9.5" style="50" customWidth="1"/>
    <col min="8692" max="8692" width="51.25" style="50" customWidth="1"/>
    <col min="8693" max="8693" width="15" style="50" customWidth="1"/>
    <col min="8694" max="8694" width="4.625" style="50" customWidth="1"/>
    <col min="8695" max="8696" width="4.75" style="50" customWidth="1"/>
    <col min="8697" max="8697" width="4.5" style="50" customWidth="1"/>
    <col min="8698" max="8698" width="8" style="50" bestFit="1" customWidth="1"/>
    <col min="8699" max="8700" width="0" style="50" hidden="1" customWidth="1"/>
    <col min="8701" max="8701" width="9.25" style="50" customWidth="1"/>
    <col min="8702" max="8702" width="7.75" style="50" customWidth="1"/>
    <col min="8703" max="8703" width="24.375" style="50" customWidth="1"/>
    <col min="8704" max="8705" width="22.375" style="50" customWidth="1"/>
    <col min="8706" max="8944" width="9" style="50"/>
    <col min="8945" max="8945" width="13.5" style="50" customWidth="1"/>
    <col min="8946" max="8946" width="18.125" style="50" customWidth="1"/>
    <col min="8947" max="8947" width="9.5" style="50" customWidth="1"/>
    <col min="8948" max="8948" width="51.25" style="50" customWidth="1"/>
    <col min="8949" max="8949" width="15" style="50" customWidth="1"/>
    <col min="8950" max="8950" width="4.625" style="50" customWidth="1"/>
    <col min="8951" max="8952" width="4.75" style="50" customWidth="1"/>
    <col min="8953" max="8953" width="4.5" style="50" customWidth="1"/>
    <col min="8954" max="8954" width="8" style="50" bestFit="1" customWidth="1"/>
    <col min="8955" max="8956" width="0" style="50" hidden="1" customWidth="1"/>
    <col min="8957" max="8957" width="9.25" style="50" customWidth="1"/>
    <col min="8958" max="8958" width="7.75" style="50" customWidth="1"/>
    <col min="8959" max="8959" width="24.375" style="50" customWidth="1"/>
    <col min="8960" max="8961" width="22.375" style="50" customWidth="1"/>
    <col min="8962" max="9200" width="9" style="50"/>
    <col min="9201" max="9201" width="13.5" style="50" customWidth="1"/>
    <col min="9202" max="9202" width="18.125" style="50" customWidth="1"/>
    <col min="9203" max="9203" width="9.5" style="50" customWidth="1"/>
    <col min="9204" max="9204" width="51.25" style="50" customWidth="1"/>
    <col min="9205" max="9205" width="15" style="50" customWidth="1"/>
    <col min="9206" max="9206" width="4.625" style="50" customWidth="1"/>
    <col min="9207" max="9208" width="4.75" style="50" customWidth="1"/>
    <col min="9209" max="9209" width="4.5" style="50" customWidth="1"/>
    <col min="9210" max="9210" width="8" style="50" bestFit="1" customWidth="1"/>
    <col min="9211" max="9212" width="0" style="50" hidden="1" customWidth="1"/>
    <col min="9213" max="9213" width="9.25" style="50" customWidth="1"/>
    <col min="9214" max="9214" width="7.75" style="50" customWidth="1"/>
    <col min="9215" max="9215" width="24.375" style="50" customWidth="1"/>
    <col min="9216" max="9217" width="22.375" style="50" customWidth="1"/>
    <col min="9218" max="9456" width="9" style="50"/>
    <col min="9457" max="9457" width="13.5" style="50" customWidth="1"/>
    <col min="9458" max="9458" width="18.125" style="50" customWidth="1"/>
    <col min="9459" max="9459" width="9.5" style="50" customWidth="1"/>
    <col min="9460" max="9460" width="51.25" style="50" customWidth="1"/>
    <col min="9461" max="9461" width="15" style="50" customWidth="1"/>
    <col min="9462" max="9462" width="4.625" style="50" customWidth="1"/>
    <col min="9463" max="9464" width="4.75" style="50" customWidth="1"/>
    <col min="9465" max="9465" width="4.5" style="50" customWidth="1"/>
    <col min="9466" max="9466" width="8" style="50" bestFit="1" customWidth="1"/>
    <col min="9467" max="9468" width="0" style="50" hidden="1" customWidth="1"/>
    <col min="9469" max="9469" width="9.25" style="50" customWidth="1"/>
    <col min="9470" max="9470" width="7.75" style="50" customWidth="1"/>
    <col min="9471" max="9471" width="24.375" style="50" customWidth="1"/>
    <col min="9472" max="9473" width="22.375" style="50" customWidth="1"/>
    <col min="9474" max="9712" width="9" style="50"/>
    <col min="9713" max="9713" width="13.5" style="50" customWidth="1"/>
    <col min="9714" max="9714" width="18.125" style="50" customWidth="1"/>
    <col min="9715" max="9715" width="9.5" style="50" customWidth="1"/>
    <col min="9716" max="9716" width="51.25" style="50" customWidth="1"/>
    <col min="9717" max="9717" width="15" style="50" customWidth="1"/>
    <col min="9718" max="9718" width="4.625" style="50" customWidth="1"/>
    <col min="9719" max="9720" width="4.75" style="50" customWidth="1"/>
    <col min="9721" max="9721" width="4.5" style="50" customWidth="1"/>
    <col min="9722" max="9722" width="8" style="50" bestFit="1" customWidth="1"/>
    <col min="9723" max="9724" width="0" style="50" hidden="1" customWidth="1"/>
    <col min="9725" max="9725" width="9.25" style="50" customWidth="1"/>
    <col min="9726" max="9726" width="7.75" style="50" customWidth="1"/>
    <col min="9727" max="9727" width="24.375" style="50" customWidth="1"/>
    <col min="9728" max="9729" width="22.375" style="50" customWidth="1"/>
    <col min="9730" max="9968" width="9" style="50"/>
    <col min="9969" max="9969" width="13.5" style="50" customWidth="1"/>
    <col min="9970" max="9970" width="18.125" style="50" customWidth="1"/>
    <col min="9971" max="9971" width="9.5" style="50" customWidth="1"/>
    <col min="9972" max="9972" width="51.25" style="50" customWidth="1"/>
    <col min="9973" max="9973" width="15" style="50" customWidth="1"/>
    <col min="9974" max="9974" width="4.625" style="50" customWidth="1"/>
    <col min="9975" max="9976" width="4.75" style="50" customWidth="1"/>
    <col min="9977" max="9977" width="4.5" style="50" customWidth="1"/>
    <col min="9978" max="9978" width="8" style="50" bestFit="1" customWidth="1"/>
    <col min="9979" max="9980" width="0" style="50" hidden="1" customWidth="1"/>
    <col min="9981" max="9981" width="9.25" style="50" customWidth="1"/>
    <col min="9982" max="9982" width="7.75" style="50" customWidth="1"/>
    <col min="9983" max="9983" width="24.375" style="50" customWidth="1"/>
    <col min="9984" max="9985" width="22.375" style="50" customWidth="1"/>
    <col min="9986" max="10224" width="9" style="50"/>
    <col min="10225" max="10225" width="13.5" style="50" customWidth="1"/>
    <col min="10226" max="10226" width="18.125" style="50" customWidth="1"/>
    <col min="10227" max="10227" width="9.5" style="50" customWidth="1"/>
    <col min="10228" max="10228" width="51.25" style="50" customWidth="1"/>
    <col min="10229" max="10229" width="15" style="50" customWidth="1"/>
    <col min="10230" max="10230" width="4.625" style="50" customWidth="1"/>
    <col min="10231" max="10232" width="4.75" style="50" customWidth="1"/>
    <col min="10233" max="10233" width="4.5" style="50" customWidth="1"/>
    <col min="10234" max="10234" width="8" style="50" bestFit="1" customWidth="1"/>
    <col min="10235" max="10236" width="0" style="50" hidden="1" customWidth="1"/>
    <col min="10237" max="10237" width="9.25" style="50" customWidth="1"/>
    <col min="10238" max="10238" width="7.75" style="50" customWidth="1"/>
    <col min="10239" max="10239" width="24.375" style="50" customWidth="1"/>
    <col min="10240" max="10241" width="22.375" style="50" customWidth="1"/>
    <col min="10242" max="10480" width="9" style="50"/>
    <col min="10481" max="10481" width="13.5" style="50" customWidth="1"/>
    <col min="10482" max="10482" width="18.125" style="50" customWidth="1"/>
    <col min="10483" max="10483" width="9.5" style="50" customWidth="1"/>
    <col min="10484" max="10484" width="51.25" style="50" customWidth="1"/>
    <col min="10485" max="10485" width="15" style="50" customWidth="1"/>
    <col min="10486" max="10486" width="4.625" style="50" customWidth="1"/>
    <col min="10487" max="10488" width="4.75" style="50" customWidth="1"/>
    <col min="10489" max="10489" width="4.5" style="50" customWidth="1"/>
    <col min="10490" max="10490" width="8" style="50" bestFit="1" customWidth="1"/>
    <col min="10491" max="10492" width="0" style="50" hidden="1" customWidth="1"/>
    <col min="10493" max="10493" width="9.25" style="50" customWidth="1"/>
    <col min="10494" max="10494" width="7.75" style="50" customWidth="1"/>
    <col min="10495" max="10495" width="24.375" style="50" customWidth="1"/>
    <col min="10496" max="10497" width="22.375" style="50" customWidth="1"/>
    <col min="10498" max="10736" width="9" style="50"/>
    <col min="10737" max="10737" width="13.5" style="50" customWidth="1"/>
    <col min="10738" max="10738" width="18.125" style="50" customWidth="1"/>
    <col min="10739" max="10739" width="9.5" style="50" customWidth="1"/>
    <col min="10740" max="10740" width="51.25" style="50" customWidth="1"/>
    <col min="10741" max="10741" width="15" style="50" customWidth="1"/>
    <col min="10742" max="10742" width="4.625" style="50" customWidth="1"/>
    <col min="10743" max="10744" width="4.75" style="50" customWidth="1"/>
    <col min="10745" max="10745" width="4.5" style="50" customWidth="1"/>
    <col min="10746" max="10746" width="8" style="50" bestFit="1" customWidth="1"/>
    <col min="10747" max="10748" width="0" style="50" hidden="1" customWidth="1"/>
    <col min="10749" max="10749" width="9.25" style="50" customWidth="1"/>
    <col min="10750" max="10750" width="7.75" style="50" customWidth="1"/>
    <col min="10751" max="10751" width="24.375" style="50" customWidth="1"/>
    <col min="10752" max="10753" width="22.375" style="50" customWidth="1"/>
    <col min="10754" max="10992" width="9" style="50"/>
    <col min="10993" max="10993" width="13.5" style="50" customWidth="1"/>
    <col min="10994" max="10994" width="18.125" style="50" customWidth="1"/>
    <col min="10995" max="10995" width="9.5" style="50" customWidth="1"/>
    <col min="10996" max="10996" width="51.25" style="50" customWidth="1"/>
    <col min="10997" max="10997" width="15" style="50" customWidth="1"/>
    <col min="10998" max="10998" width="4.625" style="50" customWidth="1"/>
    <col min="10999" max="11000" width="4.75" style="50" customWidth="1"/>
    <col min="11001" max="11001" width="4.5" style="50" customWidth="1"/>
    <col min="11002" max="11002" width="8" style="50" bestFit="1" customWidth="1"/>
    <col min="11003" max="11004" width="0" style="50" hidden="1" customWidth="1"/>
    <col min="11005" max="11005" width="9.25" style="50" customWidth="1"/>
    <col min="11006" max="11006" width="7.75" style="50" customWidth="1"/>
    <col min="11007" max="11007" width="24.375" style="50" customWidth="1"/>
    <col min="11008" max="11009" width="22.375" style="50" customWidth="1"/>
    <col min="11010" max="11248" width="9" style="50"/>
    <col min="11249" max="11249" width="13.5" style="50" customWidth="1"/>
    <col min="11250" max="11250" width="18.125" style="50" customWidth="1"/>
    <col min="11251" max="11251" width="9.5" style="50" customWidth="1"/>
    <col min="11252" max="11252" width="51.25" style="50" customWidth="1"/>
    <col min="11253" max="11253" width="15" style="50" customWidth="1"/>
    <col min="11254" max="11254" width="4.625" style="50" customWidth="1"/>
    <col min="11255" max="11256" width="4.75" style="50" customWidth="1"/>
    <col min="11257" max="11257" width="4.5" style="50" customWidth="1"/>
    <col min="11258" max="11258" width="8" style="50" bestFit="1" customWidth="1"/>
    <col min="11259" max="11260" width="0" style="50" hidden="1" customWidth="1"/>
    <col min="11261" max="11261" width="9.25" style="50" customWidth="1"/>
    <col min="11262" max="11262" width="7.75" style="50" customWidth="1"/>
    <col min="11263" max="11263" width="24.375" style="50" customWidth="1"/>
    <col min="11264" max="11265" width="22.375" style="50" customWidth="1"/>
    <col min="11266" max="11504" width="9" style="50"/>
    <col min="11505" max="11505" width="13.5" style="50" customWidth="1"/>
    <col min="11506" max="11506" width="18.125" style="50" customWidth="1"/>
    <col min="11507" max="11507" width="9.5" style="50" customWidth="1"/>
    <col min="11508" max="11508" width="51.25" style="50" customWidth="1"/>
    <col min="11509" max="11509" width="15" style="50" customWidth="1"/>
    <col min="11510" max="11510" width="4.625" style="50" customWidth="1"/>
    <col min="11511" max="11512" width="4.75" style="50" customWidth="1"/>
    <col min="11513" max="11513" width="4.5" style="50" customWidth="1"/>
    <col min="11514" max="11514" width="8" style="50" bestFit="1" customWidth="1"/>
    <col min="11515" max="11516" width="0" style="50" hidden="1" customWidth="1"/>
    <col min="11517" max="11517" width="9.25" style="50" customWidth="1"/>
    <col min="11518" max="11518" width="7.75" style="50" customWidth="1"/>
    <col min="11519" max="11519" width="24.375" style="50" customWidth="1"/>
    <col min="11520" max="11521" width="22.375" style="50" customWidth="1"/>
    <col min="11522" max="11760" width="9" style="50"/>
    <col min="11761" max="11761" width="13.5" style="50" customWidth="1"/>
    <col min="11762" max="11762" width="18.125" style="50" customWidth="1"/>
    <col min="11763" max="11763" width="9.5" style="50" customWidth="1"/>
    <col min="11764" max="11764" width="51.25" style="50" customWidth="1"/>
    <col min="11765" max="11765" width="15" style="50" customWidth="1"/>
    <col min="11766" max="11766" width="4.625" style="50" customWidth="1"/>
    <col min="11767" max="11768" width="4.75" style="50" customWidth="1"/>
    <col min="11769" max="11769" width="4.5" style="50" customWidth="1"/>
    <col min="11770" max="11770" width="8" style="50" bestFit="1" customWidth="1"/>
    <col min="11771" max="11772" width="0" style="50" hidden="1" customWidth="1"/>
    <col min="11773" max="11773" width="9.25" style="50" customWidth="1"/>
    <col min="11774" max="11774" width="7.75" style="50" customWidth="1"/>
    <col min="11775" max="11775" width="24.375" style="50" customWidth="1"/>
    <col min="11776" max="11777" width="22.375" style="50" customWidth="1"/>
    <col min="11778" max="12016" width="9" style="50"/>
    <col min="12017" max="12017" width="13.5" style="50" customWidth="1"/>
    <col min="12018" max="12018" width="18.125" style="50" customWidth="1"/>
    <col min="12019" max="12019" width="9.5" style="50" customWidth="1"/>
    <col min="12020" max="12020" width="51.25" style="50" customWidth="1"/>
    <col min="12021" max="12021" width="15" style="50" customWidth="1"/>
    <col min="12022" max="12022" width="4.625" style="50" customWidth="1"/>
    <col min="12023" max="12024" width="4.75" style="50" customWidth="1"/>
    <col min="12025" max="12025" width="4.5" style="50" customWidth="1"/>
    <col min="12026" max="12026" width="8" style="50" bestFit="1" customWidth="1"/>
    <col min="12027" max="12028" width="0" style="50" hidden="1" customWidth="1"/>
    <col min="12029" max="12029" width="9.25" style="50" customWidth="1"/>
    <col min="12030" max="12030" width="7.75" style="50" customWidth="1"/>
    <col min="12031" max="12031" width="24.375" style="50" customWidth="1"/>
    <col min="12032" max="12033" width="22.375" style="50" customWidth="1"/>
    <col min="12034" max="12272" width="9" style="50"/>
    <col min="12273" max="12273" width="13.5" style="50" customWidth="1"/>
    <col min="12274" max="12274" width="18.125" style="50" customWidth="1"/>
    <col min="12275" max="12275" width="9.5" style="50" customWidth="1"/>
    <col min="12276" max="12276" width="51.25" style="50" customWidth="1"/>
    <col min="12277" max="12277" width="15" style="50" customWidth="1"/>
    <col min="12278" max="12278" width="4.625" style="50" customWidth="1"/>
    <col min="12279" max="12280" width="4.75" style="50" customWidth="1"/>
    <col min="12281" max="12281" width="4.5" style="50" customWidth="1"/>
    <col min="12282" max="12282" width="8" style="50" bestFit="1" customWidth="1"/>
    <col min="12283" max="12284" width="0" style="50" hidden="1" customWidth="1"/>
    <col min="12285" max="12285" width="9.25" style="50" customWidth="1"/>
    <col min="12286" max="12286" width="7.75" style="50" customWidth="1"/>
    <col min="12287" max="12287" width="24.375" style="50" customWidth="1"/>
    <col min="12288" max="12289" width="22.375" style="50" customWidth="1"/>
    <col min="12290" max="12528" width="9" style="50"/>
    <col min="12529" max="12529" width="13.5" style="50" customWidth="1"/>
    <col min="12530" max="12530" width="18.125" style="50" customWidth="1"/>
    <col min="12531" max="12531" width="9.5" style="50" customWidth="1"/>
    <col min="12532" max="12532" width="51.25" style="50" customWidth="1"/>
    <col min="12533" max="12533" width="15" style="50" customWidth="1"/>
    <col min="12534" max="12534" width="4.625" style="50" customWidth="1"/>
    <col min="12535" max="12536" width="4.75" style="50" customWidth="1"/>
    <col min="12537" max="12537" width="4.5" style="50" customWidth="1"/>
    <col min="12538" max="12538" width="8" style="50" bestFit="1" customWidth="1"/>
    <col min="12539" max="12540" width="0" style="50" hidden="1" customWidth="1"/>
    <col min="12541" max="12541" width="9.25" style="50" customWidth="1"/>
    <col min="12542" max="12542" width="7.75" style="50" customWidth="1"/>
    <col min="12543" max="12543" width="24.375" style="50" customWidth="1"/>
    <col min="12544" max="12545" width="22.375" style="50" customWidth="1"/>
    <col min="12546" max="12784" width="9" style="50"/>
    <col min="12785" max="12785" width="13.5" style="50" customWidth="1"/>
    <col min="12786" max="12786" width="18.125" style="50" customWidth="1"/>
    <col min="12787" max="12787" width="9.5" style="50" customWidth="1"/>
    <col min="12788" max="12788" width="51.25" style="50" customWidth="1"/>
    <col min="12789" max="12789" width="15" style="50" customWidth="1"/>
    <col min="12790" max="12790" width="4.625" style="50" customWidth="1"/>
    <col min="12791" max="12792" width="4.75" style="50" customWidth="1"/>
    <col min="12793" max="12793" width="4.5" style="50" customWidth="1"/>
    <col min="12794" max="12794" width="8" style="50" bestFit="1" customWidth="1"/>
    <col min="12795" max="12796" width="0" style="50" hidden="1" customWidth="1"/>
    <col min="12797" max="12797" width="9.25" style="50" customWidth="1"/>
    <col min="12798" max="12798" width="7.75" style="50" customWidth="1"/>
    <col min="12799" max="12799" width="24.375" style="50" customWidth="1"/>
    <col min="12800" max="12801" width="22.375" style="50" customWidth="1"/>
    <col min="12802" max="13040" width="9" style="50"/>
    <col min="13041" max="13041" width="13.5" style="50" customWidth="1"/>
    <col min="13042" max="13042" width="18.125" style="50" customWidth="1"/>
    <col min="13043" max="13043" width="9.5" style="50" customWidth="1"/>
    <col min="13044" max="13044" width="51.25" style="50" customWidth="1"/>
    <col min="13045" max="13045" width="15" style="50" customWidth="1"/>
    <col min="13046" max="13046" width="4.625" style="50" customWidth="1"/>
    <col min="13047" max="13048" width="4.75" style="50" customWidth="1"/>
    <col min="13049" max="13049" width="4.5" style="50" customWidth="1"/>
    <col min="13050" max="13050" width="8" style="50" bestFit="1" customWidth="1"/>
    <col min="13051" max="13052" width="0" style="50" hidden="1" customWidth="1"/>
    <col min="13053" max="13053" width="9.25" style="50" customWidth="1"/>
    <col min="13054" max="13054" width="7.75" style="50" customWidth="1"/>
    <col min="13055" max="13055" width="24.375" style="50" customWidth="1"/>
    <col min="13056" max="13057" width="22.375" style="50" customWidth="1"/>
    <col min="13058" max="13296" width="9" style="50"/>
    <col min="13297" max="13297" width="13.5" style="50" customWidth="1"/>
    <col min="13298" max="13298" width="18.125" style="50" customWidth="1"/>
    <col min="13299" max="13299" width="9.5" style="50" customWidth="1"/>
    <col min="13300" max="13300" width="51.25" style="50" customWidth="1"/>
    <col min="13301" max="13301" width="15" style="50" customWidth="1"/>
    <col min="13302" max="13302" width="4.625" style="50" customWidth="1"/>
    <col min="13303" max="13304" width="4.75" style="50" customWidth="1"/>
    <col min="13305" max="13305" width="4.5" style="50" customWidth="1"/>
    <col min="13306" max="13306" width="8" style="50" bestFit="1" customWidth="1"/>
    <col min="13307" max="13308" width="0" style="50" hidden="1" customWidth="1"/>
    <col min="13309" max="13309" width="9.25" style="50" customWidth="1"/>
    <col min="13310" max="13310" width="7.75" style="50" customWidth="1"/>
    <col min="13311" max="13311" width="24.375" style="50" customWidth="1"/>
    <col min="13312" max="13313" width="22.375" style="50" customWidth="1"/>
    <col min="13314" max="13552" width="9" style="50"/>
    <col min="13553" max="13553" width="13.5" style="50" customWidth="1"/>
    <col min="13554" max="13554" width="18.125" style="50" customWidth="1"/>
    <col min="13555" max="13555" width="9.5" style="50" customWidth="1"/>
    <col min="13556" max="13556" width="51.25" style="50" customWidth="1"/>
    <col min="13557" max="13557" width="15" style="50" customWidth="1"/>
    <col min="13558" max="13558" width="4.625" style="50" customWidth="1"/>
    <col min="13559" max="13560" width="4.75" style="50" customWidth="1"/>
    <col min="13561" max="13561" width="4.5" style="50" customWidth="1"/>
    <col min="13562" max="13562" width="8" style="50" bestFit="1" customWidth="1"/>
    <col min="13563" max="13564" width="0" style="50" hidden="1" customWidth="1"/>
    <col min="13565" max="13565" width="9.25" style="50" customWidth="1"/>
    <col min="13566" max="13566" width="7.75" style="50" customWidth="1"/>
    <col min="13567" max="13567" width="24.375" style="50" customWidth="1"/>
    <col min="13568" max="13569" width="22.375" style="50" customWidth="1"/>
    <col min="13570" max="13808" width="9" style="50"/>
    <col min="13809" max="13809" width="13.5" style="50" customWidth="1"/>
    <col min="13810" max="13810" width="18.125" style="50" customWidth="1"/>
    <col min="13811" max="13811" width="9.5" style="50" customWidth="1"/>
    <col min="13812" max="13812" width="51.25" style="50" customWidth="1"/>
    <col min="13813" max="13813" width="15" style="50" customWidth="1"/>
    <col min="13814" max="13814" width="4.625" style="50" customWidth="1"/>
    <col min="13815" max="13816" width="4.75" style="50" customWidth="1"/>
    <col min="13817" max="13817" width="4.5" style="50" customWidth="1"/>
    <col min="13818" max="13818" width="8" style="50" bestFit="1" customWidth="1"/>
    <col min="13819" max="13820" width="0" style="50" hidden="1" customWidth="1"/>
    <col min="13821" max="13821" width="9.25" style="50" customWidth="1"/>
    <col min="13822" max="13822" width="7.75" style="50" customWidth="1"/>
    <col min="13823" max="13823" width="24.375" style="50" customWidth="1"/>
    <col min="13824" max="13825" width="22.375" style="50" customWidth="1"/>
    <col min="13826" max="14064" width="9" style="50"/>
    <col min="14065" max="14065" width="13.5" style="50" customWidth="1"/>
    <col min="14066" max="14066" width="18.125" style="50" customWidth="1"/>
    <col min="14067" max="14067" width="9.5" style="50" customWidth="1"/>
    <col min="14068" max="14068" width="51.25" style="50" customWidth="1"/>
    <col min="14069" max="14069" width="15" style="50" customWidth="1"/>
    <col min="14070" max="14070" width="4.625" style="50" customWidth="1"/>
    <col min="14071" max="14072" width="4.75" style="50" customWidth="1"/>
    <col min="14073" max="14073" width="4.5" style="50" customWidth="1"/>
    <col min="14074" max="14074" width="8" style="50" bestFit="1" customWidth="1"/>
    <col min="14075" max="14076" width="0" style="50" hidden="1" customWidth="1"/>
    <col min="14077" max="14077" width="9.25" style="50" customWidth="1"/>
    <col min="14078" max="14078" width="7.75" style="50" customWidth="1"/>
    <col min="14079" max="14079" width="24.375" style="50" customWidth="1"/>
    <col min="14080" max="14081" width="22.375" style="50" customWidth="1"/>
    <col min="14082" max="14320" width="9" style="50"/>
    <col min="14321" max="14321" width="13.5" style="50" customWidth="1"/>
    <col min="14322" max="14322" width="18.125" style="50" customWidth="1"/>
    <col min="14323" max="14323" width="9.5" style="50" customWidth="1"/>
    <col min="14324" max="14324" width="51.25" style="50" customWidth="1"/>
    <col min="14325" max="14325" width="15" style="50" customWidth="1"/>
    <col min="14326" max="14326" width="4.625" style="50" customWidth="1"/>
    <col min="14327" max="14328" width="4.75" style="50" customWidth="1"/>
    <col min="14329" max="14329" width="4.5" style="50" customWidth="1"/>
    <col min="14330" max="14330" width="8" style="50" bestFit="1" customWidth="1"/>
    <col min="14331" max="14332" width="0" style="50" hidden="1" customWidth="1"/>
    <col min="14333" max="14333" width="9.25" style="50" customWidth="1"/>
    <col min="14334" max="14334" width="7.75" style="50" customWidth="1"/>
    <col min="14335" max="14335" width="24.375" style="50" customWidth="1"/>
    <col min="14336" max="14337" width="22.375" style="50" customWidth="1"/>
    <col min="14338" max="14576" width="9" style="50"/>
    <col min="14577" max="14577" width="13.5" style="50" customWidth="1"/>
    <col min="14578" max="14578" width="18.125" style="50" customWidth="1"/>
    <col min="14579" max="14579" width="9.5" style="50" customWidth="1"/>
    <col min="14580" max="14580" width="51.25" style="50" customWidth="1"/>
    <col min="14581" max="14581" width="15" style="50" customWidth="1"/>
    <col min="14582" max="14582" width="4.625" style="50" customWidth="1"/>
    <col min="14583" max="14584" width="4.75" style="50" customWidth="1"/>
    <col min="14585" max="14585" width="4.5" style="50" customWidth="1"/>
    <col min="14586" max="14586" width="8" style="50" bestFit="1" customWidth="1"/>
    <col min="14587" max="14588" width="0" style="50" hidden="1" customWidth="1"/>
    <col min="14589" max="14589" width="9.25" style="50" customWidth="1"/>
    <col min="14590" max="14590" width="7.75" style="50" customWidth="1"/>
    <col min="14591" max="14591" width="24.375" style="50" customWidth="1"/>
    <col min="14592" max="14593" width="22.375" style="50" customWidth="1"/>
    <col min="14594" max="14832" width="9" style="50"/>
    <col min="14833" max="14833" width="13.5" style="50" customWidth="1"/>
    <col min="14834" max="14834" width="18.125" style="50" customWidth="1"/>
    <col min="14835" max="14835" width="9.5" style="50" customWidth="1"/>
    <col min="14836" max="14836" width="51.25" style="50" customWidth="1"/>
    <col min="14837" max="14837" width="15" style="50" customWidth="1"/>
    <col min="14838" max="14838" width="4.625" style="50" customWidth="1"/>
    <col min="14839" max="14840" width="4.75" style="50" customWidth="1"/>
    <col min="14841" max="14841" width="4.5" style="50" customWidth="1"/>
    <col min="14842" max="14842" width="8" style="50" bestFit="1" customWidth="1"/>
    <col min="14843" max="14844" width="0" style="50" hidden="1" customWidth="1"/>
    <col min="14845" max="14845" width="9.25" style="50" customWidth="1"/>
    <col min="14846" max="14846" width="7.75" style="50" customWidth="1"/>
    <col min="14847" max="14847" width="24.375" style="50" customWidth="1"/>
    <col min="14848" max="14849" width="22.375" style="50" customWidth="1"/>
    <col min="14850" max="15088" width="9" style="50"/>
    <col min="15089" max="15089" width="13.5" style="50" customWidth="1"/>
    <col min="15090" max="15090" width="18.125" style="50" customWidth="1"/>
    <col min="15091" max="15091" width="9.5" style="50" customWidth="1"/>
    <col min="15092" max="15092" width="51.25" style="50" customWidth="1"/>
    <col min="15093" max="15093" width="15" style="50" customWidth="1"/>
    <col min="15094" max="15094" width="4.625" style="50" customWidth="1"/>
    <col min="15095" max="15096" width="4.75" style="50" customWidth="1"/>
    <col min="15097" max="15097" width="4.5" style="50" customWidth="1"/>
    <col min="15098" max="15098" width="8" style="50" bestFit="1" customWidth="1"/>
    <col min="15099" max="15100" width="0" style="50" hidden="1" customWidth="1"/>
    <col min="15101" max="15101" width="9.25" style="50" customWidth="1"/>
    <col min="15102" max="15102" width="7.75" style="50" customWidth="1"/>
    <col min="15103" max="15103" width="24.375" style="50" customWidth="1"/>
    <col min="15104" max="15105" width="22.375" style="50" customWidth="1"/>
    <col min="15106" max="15344" width="9" style="50"/>
    <col min="15345" max="15345" width="13.5" style="50" customWidth="1"/>
    <col min="15346" max="15346" width="18.125" style="50" customWidth="1"/>
    <col min="15347" max="15347" width="9.5" style="50" customWidth="1"/>
    <col min="15348" max="15348" width="51.25" style="50" customWidth="1"/>
    <col min="15349" max="15349" width="15" style="50" customWidth="1"/>
    <col min="15350" max="15350" width="4.625" style="50" customWidth="1"/>
    <col min="15351" max="15352" width="4.75" style="50" customWidth="1"/>
    <col min="15353" max="15353" width="4.5" style="50" customWidth="1"/>
    <col min="15354" max="15354" width="8" style="50" bestFit="1" customWidth="1"/>
    <col min="15355" max="15356" width="0" style="50" hidden="1" customWidth="1"/>
    <col min="15357" max="15357" width="9.25" style="50" customWidth="1"/>
    <col min="15358" max="15358" width="7.75" style="50" customWidth="1"/>
    <col min="15359" max="15359" width="24.375" style="50" customWidth="1"/>
    <col min="15360" max="15361" width="22.375" style="50" customWidth="1"/>
    <col min="15362" max="15600" width="9" style="50"/>
    <col min="15601" max="15601" width="13.5" style="50" customWidth="1"/>
    <col min="15602" max="15602" width="18.125" style="50" customWidth="1"/>
    <col min="15603" max="15603" width="9.5" style="50" customWidth="1"/>
    <col min="15604" max="15604" width="51.25" style="50" customWidth="1"/>
    <col min="15605" max="15605" width="15" style="50" customWidth="1"/>
    <col min="15606" max="15606" width="4.625" style="50" customWidth="1"/>
    <col min="15607" max="15608" width="4.75" style="50" customWidth="1"/>
    <col min="15609" max="15609" width="4.5" style="50" customWidth="1"/>
    <col min="15610" max="15610" width="8" style="50" bestFit="1" customWidth="1"/>
    <col min="15611" max="15612" width="0" style="50" hidden="1" customWidth="1"/>
    <col min="15613" max="15613" width="9.25" style="50" customWidth="1"/>
    <col min="15614" max="15614" width="7.75" style="50" customWidth="1"/>
    <col min="15615" max="15615" width="24.375" style="50" customWidth="1"/>
    <col min="15616" max="15617" width="22.375" style="50" customWidth="1"/>
    <col min="15618" max="15856" width="9" style="50"/>
    <col min="15857" max="15857" width="13.5" style="50" customWidth="1"/>
    <col min="15858" max="15858" width="18.125" style="50" customWidth="1"/>
    <col min="15859" max="15859" width="9.5" style="50" customWidth="1"/>
    <col min="15860" max="15860" width="51.25" style="50" customWidth="1"/>
    <col min="15861" max="15861" width="15" style="50" customWidth="1"/>
    <col min="15862" max="15862" width="4.625" style="50" customWidth="1"/>
    <col min="15863" max="15864" width="4.75" style="50" customWidth="1"/>
    <col min="15865" max="15865" width="4.5" style="50" customWidth="1"/>
    <col min="15866" max="15866" width="8" style="50" bestFit="1" customWidth="1"/>
    <col min="15867" max="15868" width="0" style="50" hidden="1" customWidth="1"/>
    <col min="15869" max="15869" width="9.25" style="50" customWidth="1"/>
    <col min="15870" max="15870" width="7.75" style="50" customWidth="1"/>
    <col min="15871" max="15871" width="24.375" style="50" customWidth="1"/>
    <col min="15872" max="15873" width="22.375" style="50" customWidth="1"/>
    <col min="15874" max="16112" width="9" style="50"/>
    <col min="16113" max="16113" width="13.5" style="50" customWidth="1"/>
    <col min="16114" max="16114" width="18.125" style="50" customWidth="1"/>
    <col min="16115" max="16115" width="9.5" style="50" customWidth="1"/>
    <col min="16116" max="16116" width="51.25" style="50" customWidth="1"/>
    <col min="16117" max="16117" width="15" style="50" customWidth="1"/>
    <col min="16118" max="16118" width="4.625" style="50" customWidth="1"/>
    <col min="16119" max="16120" width="4.75" style="50" customWidth="1"/>
    <col min="16121" max="16121" width="4.5" style="50" customWidth="1"/>
    <col min="16122" max="16122" width="8" style="50" bestFit="1" customWidth="1"/>
    <col min="16123" max="16124" width="0" style="50" hidden="1" customWidth="1"/>
    <col min="16125" max="16125" width="9.25" style="50" customWidth="1"/>
    <col min="16126" max="16126" width="7.75" style="50" customWidth="1"/>
    <col min="16127" max="16127" width="24.375" style="50" customWidth="1"/>
    <col min="16128" max="16129" width="22.375" style="50" customWidth="1"/>
    <col min="16130" max="16384" width="9" style="50"/>
  </cols>
  <sheetData>
    <row r="1" spans="1:12" ht="21.75" customHeight="1">
      <c r="A1" s="61" t="s">
        <v>31</v>
      </c>
      <c r="B1" s="61" t="s">
        <v>41</v>
      </c>
      <c r="C1" s="62" t="s">
        <v>40</v>
      </c>
      <c r="D1" s="61" t="s">
        <v>53</v>
      </c>
      <c r="E1" s="62" t="s">
        <v>317</v>
      </c>
      <c r="F1" s="62" t="s">
        <v>318</v>
      </c>
      <c r="G1" s="62" t="s">
        <v>317</v>
      </c>
      <c r="H1" s="62"/>
      <c r="I1" s="61" t="s">
        <v>316</v>
      </c>
      <c r="J1" s="61" t="s">
        <v>53</v>
      </c>
      <c r="K1" s="55" t="s">
        <v>315</v>
      </c>
      <c r="L1" s="55" t="s">
        <v>314</v>
      </c>
    </row>
    <row r="2" spans="1:12" ht="17.25" customHeight="1">
      <c r="A2" s="53">
        <v>101</v>
      </c>
      <c r="B2" s="53" t="s">
        <v>284</v>
      </c>
      <c r="C2" s="54" t="s">
        <v>313</v>
      </c>
      <c r="D2" s="53" t="s">
        <v>81</v>
      </c>
      <c r="E2" s="54" t="s">
        <v>62</v>
      </c>
      <c r="F2" s="54" t="s">
        <v>312</v>
      </c>
      <c r="G2" s="54" t="s">
        <v>62</v>
      </c>
      <c r="H2" s="54" t="s">
        <v>319</v>
      </c>
      <c r="I2" s="53">
        <v>5</v>
      </c>
      <c r="J2" s="53" t="s">
        <v>81</v>
      </c>
      <c r="K2" s="52"/>
      <c r="L2" s="52"/>
    </row>
    <row r="3" spans="1:12" ht="12.75" customHeight="1">
      <c r="A3" s="53">
        <v>102</v>
      </c>
      <c r="B3" s="53" t="s">
        <v>284</v>
      </c>
      <c r="C3" s="54" t="s">
        <v>311</v>
      </c>
      <c r="D3" s="53" t="s">
        <v>81</v>
      </c>
      <c r="E3" s="54" t="s">
        <v>64</v>
      </c>
      <c r="F3" s="54" t="s">
        <v>224</v>
      </c>
      <c r="G3" s="54" t="s">
        <v>64</v>
      </c>
      <c r="H3" s="54" t="s">
        <v>320</v>
      </c>
      <c r="I3" s="53">
        <v>5</v>
      </c>
      <c r="J3" s="53" t="s">
        <v>81</v>
      </c>
      <c r="K3" s="52"/>
      <c r="L3" s="52"/>
    </row>
    <row r="4" spans="1:12" ht="12.75" customHeight="1">
      <c r="A4" s="53">
        <v>103</v>
      </c>
      <c r="B4" s="53" t="s">
        <v>284</v>
      </c>
      <c r="C4" s="54" t="s">
        <v>310</v>
      </c>
      <c r="D4" s="53" t="s">
        <v>81</v>
      </c>
      <c r="E4" s="54" t="s">
        <v>62</v>
      </c>
      <c r="F4" s="54" t="s">
        <v>309</v>
      </c>
      <c r="G4" s="54" t="s">
        <v>62</v>
      </c>
      <c r="H4" s="54" t="s">
        <v>321</v>
      </c>
      <c r="I4" s="53">
        <v>5</v>
      </c>
      <c r="J4" s="53" t="s">
        <v>81</v>
      </c>
      <c r="K4" s="52"/>
      <c r="L4" s="52"/>
    </row>
    <row r="5" spans="1:12">
      <c r="A5" s="53">
        <v>104</v>
      </c>
      <c r="B5" s="53" t="s">
        <v>284</v>
      </c>
      <c r="C5" s="54" t="s">
        <v>308</v>
      </c>
      <c r="D5" s="53" t="s">
        <v>81</v>
      </c>
      <c r="E5" s="54" t="s">
        <v>61</v>
      </c>
      <c r="F5" s="54" t="s">
        <v>307</v>
      </c>
      <c r="G5" s="54" t="s">
        <v>61</v>
      </c>
      <c r="H5" s="54" t="s">
        <v>322</v>
      </c>
      <c r="I5" s="53">
        <v>5</v>
      </c>
      <c r="J5" s="53" t="s">
        <v>81</v>
      </c>
      <c r="K5" s="52"/>
      <c r="L5" s="52"/>
    </row>
    <row r="6" spans="1:12">
      <c r="A6" s="53">
        <v>105</v>
      </c>
      <c r="B6" s="53" t="s">
        <v>284</v>
      </c>
      <c r="C6" s="54" t="s">
        <v>306</v>
      </c>
      <c r="D6" s="53" t="s">
        <v>81</v>
      </c>
      <c r="E6" s="54" t="s">
        <v>72</v>
      </c>
      <c r="F6" s="54" t="s">
        <v>305</v>
      </c>
      <c r="G6" s="54" t="s">
        <v>72</v>
      </c>
      <c r="H6" s="54" t="s">
        <v>323</v>
      </c>
      <c r="I6" s="53">
        <v>5</v>
      </c>
      <c r="J6" s="53" t="s">
        <v>81</v>
      </c>
      <c r="K6" s="54"/>
      <c r="L6" s="52"/>
    </row>
    <row r="7" spans="1:12">
      <c r="A7" s="53">
        <v>106</v>
      </c>
      <c r="B7" s="53" t="s">
        <v>284</v>
      </c>
      <c r="C7" s="54" t="s">
        <v>304</v>
      </c>
      <c r="D7" s="53" t="s">
        <v>81</v>
      </c>
      <c r="E7" s="54" t="s">
        <v>62</v>
      </c>
      <c r="F7" s="54" t="s">
        <v>303</v>
      </c>
      <c r="G7" s="54" t="s">
        <v>62</v>
      </c>
      <c r="H7" s="54" t="s">
        <v>324</v>
      </c>
      <c r="I7" s="53">
        <v>5</v>
      </c>
      <c r="J7" s="53" t="s">
        <v>81</v>
      </c>
      <c r="K7" s="54"/>
      <c r="L7" s="52"/>
    </row>
    <row r="8" spans="1:12">
      <c r="A8" s="53">
        <v>107</v>
      </c>
      <c r="B8" s="53" t="s">
        <v>284</v>
      </c>
      <c r="C8" s="54" t="s">
        <v>302</v>
      </c>
      <c r="D8" s="53" t="s">
        <v>81</v>
      </c>
      <c r="E8" s="54" t="s">
        <v>62</v>
      </c>
      <c r="F8" s="54" t="s">
        <v>222</v>
      </c>
      <c r="G8" s="54" t="s">
        <v>62</v>
      </c>
      <c r="H8" s="54" t="s">
        <v>324</v>
      </c>
      <c r="I8" s="53">
        <v>5</v>
      </c>
      <c r="J8" s="53" t="s">
        <v>81</v>
      </c>
      <c r="K8" s="54"/>
      <c r="L8" s="52"/>
    </row>
    <row r="9" spans="1:12">
      <c r="A9" s="53">
        <v>108</v>
      </c>
      <c r="B9" s="53" t="s">
        <v>284</v>
      </c>
      <c r="C9" s="54" t="s">
        <v>301</v>
      </c>
      <c r="D9" s="53" t="s">
        <v>81</v>
      </c>
      <c r="E9" s="54" t="s">
        <v>62</v>
      </c>
      <c r="F9" s="54" t="s">
        <v>222</v>
      </c>
      <c r="G9" s="54" t="s">
        <v>62</v>
      </c>
      <c r="H9" s="54" t="s">
        <v>324</v>
      </c>
      <c r="I9" s="53">
        <v>5</v>
      </c>
      <c r="J9" s="53" t="s">
        <v>81</v>
      </c>
      <c r="K9" s="52"/>
      <c r="L9" s="52"/>
    </row>
    <row r="10" spans="1:12">
      <c r="A10" s="53">
        <v>109</v>
      </c>
      <c r="B10" s="53" t="s">
        <v>284</v>
      </c>
      <c r="C10" s="54" t="s">
        <v>300</v>
      </c>
      <c r="D10" s="53" t="s">
        <v>81</v>
      </c>
      <c r="E10" s="54" t="s">
        <v>61</v>
      </c>
      <c r="F10" s="54" t="s">
        <v>166</v>
      </c>
      <c r="G10" s="54" t="s">
        <v>61</v>
      </c>
      <c r="H10" s="54" t="s">
        <v>325</v>
      </c>
      <c r="I10" s="53">
        <v>5</v>
      </c>
      <c r="J10" s="53" t="s">
        <v>81</v>
      </c>
      <c r="K10" s="54"/>
      <c r="L10" s="52"/>
    </row>
    <row r="11" spans="1:12">
      <c r="A11" s="53">
        <v>110</v>
      </c>
      <c r="B11" s="53" t="s">
        <v>284</v>
      </c>
      <c r="C11" s="54" t="s">
        <v>299</v>
      </c>
      <c r="D11" s="53" t="s">
        <v>81</v>
      </c>
      <c r="E11" s="54" t="s">
        <v>62</v>
      </c>
      <c r="F11" s="54" t="s">
        <v>298</v>
      </c>
      <c r="G11" s="54" t="s">
        <v>62</v>
      </c>
      <c r="H11" s="54" t="s">
        <v>326</v>
      </c>
      <c r="I11" s="53">
        <v>5</v>
      </c>
      <c r="J11" s="53" t="s">
        <v>81</v>
      </c>
      <c r="K11" s="54"/>
      <c r="L11" s="52"/>
    </row>
    <row r="12" spans="1:12">
      <c r="A12" s="53">
        <v>111</v>
      </c>
      <c r="B12" s="53" t="s">
        <v>284</v>
      </c>
      <c r="C12" s="54" t="s">
        <v>297</v>
      </c>
      <c r="D12" s="53" t="s">
        <v>81</v>
      </c>
      <c r="E12" s="54" t="s">
        <v>70</v>
      </c>
      <c r="F12" s="54" t="s">
        <v>296</v>
      </c>
      <c r="G12" s="54" t="s">
        <v>70</v>
      </c>
      <c r="H12" s="54" t="s">
        <v>327</v>
      </c>
      <c r="I12" s="53">
        <v>5</v>
      </c>
      <c r="J12" s="53" t="s">
        <v>81</v>
      </c>
      <c r="K12" s="54"/>
      <c r="L12" s="52"/>
    </row>
    <row r="13" spans="1:12">
      <c r="A13" s="53">
        <v>112</v>
      </c>
      <c r="B13" s="53" t="s">
        <v>284</v>
      </c>
      <c r="C13" s="54" t="s">
        <v>295</v>
      </c>
      <c r="D13" s="53" t="s">
        <v>81</v>
      </c>
      <c r="E13" s="54" t="s">
        <v>61</v>
      </c>
      <c r="F13" s="54" t="s">
        <v>294</v>
      </c>
      <c r="G13" s="54" t="s">
        <v>61</v>
      </c>
      <c r="H13" s="54" t="s">
        <v>328</v>
      </c>
      <c r="I13" s="53">
        <v>5</v>
      </c>
      <c r="J13" s="53" t="s">
        <v>81</v>
      </c>
      <c r="K13" s="54"/>
      <c r="L13" s="52"/>
    </row>
    <row r="14" spans="1:12">
      <c r="A14" s="53">
        <v>113</v>
      </c>
      <c r="B14" s="53" t="s">
        <v>284</v>
      </c>
      <c r="C14" s="54" t="s">
        <v>293</v>
      </c>
      <c r="D14" s="53" t="s">
        <v>81</v>
      </c>
      <c r="E14" s="54" t="s">
        <v>428</v>
      </c>
      <c r="F14" s="54" t="s">
        <v>292</v>
      </c>
      <c r="G14" s="54" t="s">
        <v>428</v>
      </c>
      <c r="H14" s="54" t="s">
        <v>329</v>
      </c>
      <c r="I14" s="53">
        <v>5</v>
      </c>
      <c r="J14" s="53" t="s">
        <v>81</v>
      </c>
      <c r="K14" s="54"/>
      <c r="L14" s="52"/>
    </row>
    <row r="15" spans="1:12">
      <c r="A15" s="53">
        <v>114</v>
      </c>
      <c r="B15" s="53" t="s">
        <v>284</v>
      </c>
      <c r="C15" s="54" t="s">
        <v>291</v>
      </c>
      <c r="D15" s="53" t="s">
        <v>81</v>
      </c>
      <c r="E15" s="54" t="s">
        <v>66</v>
      </c>
      <c r="F15" s="54" t="s">
        <v>218</v>
      </c>
      <c r="G15" s="54" t="s">
        <v>66</v>
      </c>
      <c r="H15" s="54" t="s">
        <v>330</v>
      </c>
      <c r="I15" s="53">
        <v>5</v>
      </c>
      <c r="J15" s="53" t="s">
        <v>81</v>
      </c>
      <c r="K15" s="54"/>
      <c r="L15" s="52"/>
    </row>
    <row r="16" spans="1:12">
      <c r="A16" s="53">
        <v>115</v>
      </c>
      <c r="B16" s="53" t="s">
        <v>284</v>
      </c>
      <c r="C16" s="54" t="s">
        <v>290</v>
      </c>
      <c r="D16" s="53" t="s">
        <v>81</v>
      </c>
      <c r="E16" s="54" t="s">
        <v>66</v>
      </c>
      <c r="F16" s="54" t="s">
        <v>218</v>
      </c>
      <c r="G16" s="54" t="s">
        <v>66</v>
      </c>
      <c r="H16" s="54" t="s">
        <v>331</v>
      </c>
      <c r="I16" s="53">
        <v>5</v>
      </c>
      <c r="J16" s="53" t="s">
        <v>81</v>
      </c>
      <c r="K16" s="54"/>
      <c r="L16" s="52"/>
    </row>
    <row r="17" spans="1:12">
      <c r="A17" s="53">
        <v>116</v>
      </c>
      <c r="B17" s="53" t="s">
        <v>284</v>
      </c>
      <c r="C17" s="54" t="s">
        <v>289</v>
      </c>
      <c r="D17" s="53" t="s">
        <v>81</v>
      </c>
      <c r="E17" s="54" t="s">
        <v>430</v>
      </c>
      <c r="F17" s="54" t="s">
        <v>288</v>
      </c>
      <c r="G17" s="54" t="s">
        <v>430</v>
      </c>
      <c r="H17" s="54" t="s">
        <v>332</v>
      </c>
      <c r="I17" s="53">
        <v>5</v>
      </c>
      <c r="J17" s="53" t="s">
        <v>81</v>
      </c>
      <c r="K17" s="54"/>
      <c r="L17" s="52"/>
    </row>
    <row r="18" spans="1:12">
      <c r="A18" s="53">
        <v>117</v>
      </c>
      <c r="B18" s="53" t="s">
        <v>284</v>
      </c>
      <c r="C18" s="54" t="s">
        <v>287</v>
      </c>
      <c r="D18" s="53" t="s">
        <v>81</v>
      </c>
      <c r="E18" s="54"/>
      <c r="F18" s="54"/>
      <c r="G18" s="54"/>
      <c r="H18" s="54"/>
      <c r="I18" s="53">
        <v>5</v>
      </c>
      <c r="J18" s="53" t="s">
        <v>81</v>
      </c>
      <c r="K18" s="54"/>
      <c r="L18" s="52"/>
    </row>
    <row r="19" spans="1:12">
      <c r="A19" s="53">
        <v>118</v>
      </c>
      <c r="B19" s="53" t="s">
        <v>284</v>
      </c>
      <c r="C19" s="54" t="s">
        <v>286</v>
      </c>
      <c r="D19" s="53" t="s">
        <v>81</v>
      </c>
      <c r="E19" s="54"/>
      <c r="F19" s="54"/>
      <c r="G19" s="54"/>
      <c r="H19" s="54"/>
      <c r="I19" s="53">
        <v>5</v>
      </c>
      <c r="J19" s="53" t="s">
        <v>81</v>
      </c>
      <c r="K19" s="54"/>
      <c r="L19" s="52"/>
    </row>
    <row r="20" spans="1:12">
      <c r="A20" s="53">
        <v>119</v>
      </c>
      <c r="B20" s="53" t="s">
        <v>284</v>
      </c>
      <c r="C20" s="54" t="s">
        <v>285</v>
      </c>
      <c r="D20" s="53" t="s">
        <v>81</v>
      </c>
      <c r="E20" s="54"/>
      <c r="F20" s="54"/>
      <c r="G20" s="54"/>
      <c r="H20" s="54"/>
      <c r="I20" s="53">
        <v>5</v>
      </c>
      <c r="J20" s="53" t="s">
        <v>81</v>
      </c>
      <c r="K20" s="54"/>
      <c r="L20" s="52"/>
    </row>
    <row r="21" spans="1:12">
      <c r="A21" s="53">
        <v>120</v>
      </c>
      <c r="B21" s="53" t="s">
        <v>284</v>
      </c>
      <c r="C21" s="54" t="s">
        <v>283</v>
      </c>
      <c r="D21" s="53" t="s">
        <v>81</v>
      </c>
      <c r="E21" s="54"/>
      <c r="F21" s="54"/>
      <c r="G21" s="54"/>
      <c r="H21" s="54"/>
      <c r="I21" s="53">
        <v>5</v>
      </c>
      <c r="J21" s="53" t="s">
        <v>81</v>
      </c>
      <c r="K21" s="54"/>
      <c r="L21" s="52"/>
    </row>
    <row r="22" spans="1:12">
      <c r="A22" s="53">
        <v>201</v>
      </c>
      <c r="B22" s="53" t="s">
        <v>250</v>
      </c>
      <c r="C22" s="54" t="s">
        <v>282</v>
      </c>
      <c r="D22" s="53" t="s">
        <v>81</v>
      </c>
      <c r="E22" s="54" t="s">
        <v>61</v>
      </c>
      <c r="F22" s="54" t="s">
        <v>281</v>
      </c>
      <c r="G22" s="54" t="s">
        <v>61</v>
      </c>
      <c r="H22" s="54" t="s">
        <v>333</v>
      </c>
      <c r="I22" s="53">
        <v>5</v>
      </c>
      <c r="J22" s="53" t="s">
        <v>81</v>
      </c>
      <c r="K22" s="54"/>
      <c r="L22" s="52"/>
    </row>
    <row r="23" spans="1:12">
      <c r="A23" s="53">
        <v>202</v>
      </c>
      <c r="B23" s="53" t="s">
        <v>250</v>
      </c>
      <c r="C23" s="54" t="s">
        <v>280</v>
      </c>
      <c r="D23" s="53" t="s">
        <v>81</v>
      </c>
      <c r="E23" s="54" t="s">
        <v>63</v>
      </c>
      <c r="F23" s="54" t="s">
        <v>279</v>
      </c>
      <c r="G23" s="54" t="s">
        <v>63</v>
      </c>
      <c r="H23" s="54" t="s">
        <v>334</v>
      </c>
      <c r="I23" s="53">
        <v>5</v>
      </c>
      <c r="J23" s="53" t="s">
        <v>81</v>
      </c>
      <c r="K23" s="52"/>
      <c r="L23" s="52"/>
    </row>
    <row r="24" spans="1:12">
      <c r="A24" s="53">
        <v>203</v>
      </c>
      <c r="B24" s="53" t="s">
        <v>250</v>
      </c>
      <c r="C24" s="54" t="s">
        <v>278</v>
      </c>
      <c r="D24" s="53" t="s">
        <v>81</v>
      </c>
      <c r="E24" s="54" t="s">
        <v>65</v>
      </c>
      <c r="F24" s="54" t="s">
        <v>277</v>
      </c>
      <c r="G24" s="54" t="s">
        <v>65</v>
      </c>
      <c r="H24" s="54" t="s">
        <v>335</v>
      </c>
      <c r="I24" s="53">
        <v>5</v>
      </c>
      <c r="J24" s="53" t="s">
        <v>81</v>
      </c>
      <c r="K24" s="54"/>
      <c r="L24" s="52"/>
    </row>
    <row r="25" spans="1:12">
      <c r="A25" s="53">
        <v>204</v>
      </c>
      <c r="B25" s="53" t="s">
        <v>250</v>
      </c>
      <c r="C25" s="54" t="s">
        <v>276</v>
      </c>
      <c r="D25" s="53" t="s">
        <v>81</v>
      </c>
      <c r="E25" s="54" t="s">
        <v>62</v>
      </c>
      <c r="F25" s="54" t="s">
        <v>275</v>
      </c>
      <c r="G25" s="54" t="s">
        <v>62</v>
      </c>
      <c r="H25" s="54" t="s">
        <v>336</v>
      </c>
      <c r="I25" s="53">
        <v>5</v>
      </c>
      <c r="J25" s="53" t="s">
        <v>81</v>
      </c>
      <c r="K25" s="54"/>
      <c r="L25" s="52"/>
    </row>
    <row r="26" spans="1:12">
      <c r="A26" s="53">
        <v>205</v>
      </c>
      <c r="B26" s="53" t="s">
        <v>250</v>
      </c>
      <c r="C26" s="54" t="s">
        <v>274</v>
      </c>
      <c r="D26" s="53" t="s">
        <v>81</v>
      </c>
      <c r="E26" s="54" t="s">
        <v>67</v>
      </c>
      <c r="F26" s="54" t="s">
        <v>273</v>
      </c>
      <c r="G26" s="54" t="s">
        <v>67</v>
      </c>
      <c r="H26" s="54" t="s">
        <v>337</v>
      </c>
      <c r="I26" s="53">
        <v>5</v>
      </c>
      <c r="J26" s="53" t="s">
        <v>81</v>
      </c>
      <c r="K26" s="54"/>
      <c r="L26" s="52"/>
    </row>
    <row r="27" spans="1:12">
      <c r="A27" s="53">
        <v>206</v>
      </c>
      <c r="B27" s="53" t="s">
        <v>250</v>
      </c>
      <c r="C27" s="54" t="s">
        <v>272</v>
      </c>
      <c r="D27" s="53" t="s">
        <v>81</v>
      </c>
      <c r="E27" s="54" t="s">
        <v>65</v>
      </c>
      <c r="F27" s="54" t="s">
        <v>271</v>
      </c>
      <c r="G27" s="54" t="s">
        <v>65</v>
      </c>
      <c r="H27" s="54" t="s">
        <v>338</v>
      </c>
      <c r="I27" s="53">
        <v>5</v>
      </c>
      <c r="J27" s="53" t="s">
        <v>81</v>
      </c>
      <c r="K27" s="54"/>
      <c r="L27" s="52"/>
    </row>
    <row r="28" spans="1:12">
      <c r="A28" s="53">
        <v>207</v>
      </c>
      <c r="B28" s="53" t="s">
        <v>250</v>
      </c>
      <c r="C28" s="54" t="s">
        <v>270</v>
      </c>
      <c r="D28" s="53" t="s">
        <v>81</v>
      </c>
      <c r="E28" s="54" t="s">
        <v>433</v>
      </c>
      <c r="F28" s="54" t="s">
        <v>269</v>
      </c>
      <c r="G28" s="54" t="s">
        <v>433</v>
      </c>
      <c r="H28" s="54" t="s">
        <v>339</v>
      </c>
      <c r="I28" s="53">
        <v>5</v>
      </c>
      <c r="J28" s="53" t="s">
        <v>81</v>
      </c>
      <c r="K28" s="54"/>
      <c r="L28" s="52"/>
    </row>
    <row r="29" spans="1:12">
      <c r="A29" s="53">
        <v>208</v>
      </c>
      <c r="B29" s="53" t="s">
        <v>250</v>
      </c>
      <c r="C29" s="54" t="s">
        <v>268</v>
      </c>
      <c r="D29" s="53" t="s">
        <v>81</v>
      </c>
      <c r="E29" s="54" t="s">
        <v>63</v>
      </c>
      <c r="F29" s="54" t="s">
        <v>192</v>
      </c>
      <c r="G29" s="54" t="s">
        <v>63</v>
      </c>
      <c r="H29" s="54" t="s">
        <v>340</v>
      </c>
      <c r="I29" s="53">
        <v>5</v>
      </c>
      <c r="J29" s="53" t="s">
        <v>81</v>
      </c>
      <c r="K29" s="54"/>
      <c r="L29" s="52"/>
    </row>
    <row r="30" spans="1:12">
      <c r="A30" s="53">
        <v>209</v>
      </c>
      <c r="B30" s="53" t="s">
        <v>250</v>
      </c>
      <c r="C30" s="54" t="s">
        <v>267</v>
      </c>
      <c r="D30" s="53" t="s">
        <v>81</v>
      </c>
      <c r="E30" s="54" t="s">
        <v>63</v>
      </c>
      <c r="F30" s="54" t="s">
        <v>190</v>
      </c>
      <c r="G30" s="54" t="s">
        <v>63</v>
      </c>
      <c r="H30" s="54" t="s">
        <v>341</v>
      </c>
      <c r="I30" s="53">
        <v>5</v>
      </c>
      <c r="J30" s="53" t="s">
        <v>81</v>
      </c>
      <c r="K30" s="54"/>
      <c r="L30" s="52"/>
    </row>
    <row r="31" spans="1:12">
      <c r="A31" s="53">
        <v>210</v>
      </c>
      <c r="B31" s="53" t="s">
        <v>250</v>
      </c>
      <c r="C31" s="54" t="s">
        <v>266</v>
      </c>
      <c r="D31" s="53" t="s">
        <v>81</v>
      </c>
      <c r="E31" s="54" t="s">
        <v>65</v>
      </c>
      <c r="F31" s="54" t="s">
        <v>198</v>
      </c>
      <c r="G31" s="54" t="s">
        <v>65</v>
      </c>
      <c r="H31" s="54" t="s">
        <v>342</v>
      </c>
      <c r="I31" s="53">
        <v>5</v>
      </c>
      <c r="J31" s="53" t="s">
        <v>81</v>
      </c>
      <c r="K31" s="54"/>
      <c r="L31" s="52"/>
    </row>
    <row r="32" spans="1:12">
      <c r="A32" s="53">
        <v>211</v>
      </c>
      <c r="B32" s="53" t="s">
        <v>250</v>
      </c>
      <c r="C32" s="54" t="s">
        <v>265</v>
      </c>
      <c r="D32" s="53" t="s">
        <v>81</v>
      </c>
      <c r="E32" s="54" t="s">
        <v>65</v>
      </c>
      <c r="F32" s="54" t="s">
        <v>264</v>
      </c>
      <c r="G32" s="54" t="s">
        <v>65</v>
      </c>
      <c r="H32" s="54" t="s">
        <v>343</v>
      </c>
      <c r="I32" s="53">
        <v>5</v>
      </c>
      <c r="J32" s="53" t="s">
        <v>81</v>
      </c>
      <c r="K32" s="54"/>
      <c r="L32" s="52"/>
    </row>
    <row r="33" spans="1:12">
      <c r="A33" s="53">
        <v>212</v>
      </c>
      <c r="B33" s="53" t="s">
        <v>250</v>
      </c>
      <c r="C33" s="54" t="s">
        <v>263</v>
      </c>
      <c r="D33" s="53" t="s">
        <v>81</v>
      </c>
      <c r="E33" s="54" t="s">
        <v>61</v>
      </c>
      <c r="F33" s="54" t="s">
        <v>262</v>
      </c>
      <c r="G33" s="54" t="s">
        <v>61</v>
      </c>
      <c r="H33" s="54" t="s">
        <v>344</v>
      </c>
      <c r="I33" s="53">
        <v>5</v>
      </c>
      <c r="J33" s="53" t="s">
        <v>81</v>
      </c>
      <c r="K33" s="54"/>
      <c r="L33" s="52"/>
    </row>
    <row r="34" spans="1:12">
      <c r="A34" s="53">
        <v>213</v>
      </c>
      <c r="B34" s="53" t="s">
        <v>250</v>
      </c>
      <c r="C34" s="54" t="s">
        <v>261</v>
      </c>
      <c r="D34" s="53" t="s">
        <v>81</v>
      </c>
      <c r="E34" s="60" t="s">
        <v>63</v>
      </c>
      <c r="F34" s="54" t="s">
        <v>192</v>
      </c>
      <c r="G34" s="60" t="s">
        <v>63</v>
      </c>
      <c r="H34" s="60" t="s">
        <v>345</v>
      </c>
      <c r="I34" s="53">
        <v>5</v>
      </c>
      <c r="J34" s="53" t="s">
        <v>81</v>
      </c>
      <c r="K34" s="54"/>
      <c r="L34" s="52"/>
    </row>
    <row r="35" spans="1:12">
      <c r="A35" s="53">
        <v>214</v>
      </c>
      <c r="B35" s="53" t="s">
        <v>250</v>
      </c>
      <c r="C35" s="54" t="s">
        <v>260</v>
      </c>
      <c r="D35" s="53" t="s">
        <v>81</v>
      </c>
      <c r="E35" s="54" t="s">
        <v>434</v>
      </c>
      <c r="F35" s="54" t="s">
        <v>259</v>
      </c>
      <c r="G35" s="54" t="s">
        <v>434</v>
      </c>
      <c r="H35" s="54" t="s">
        <v>346</v>
      </c>
      <c r="I35" s="53">
        <v>5</v>
      </c>
      <c r="J35" s="53" t="s">
        <v>81</v>
      </c>
      <c r="K35" s="54"/>
      <c r="L35" s="52"/>
    </row>
    <row r="36" spans="1:12">
      <c r="A36" s="53">
        <v>215</v>
      </c>
      <c r="B36" s="53" t="s">
        <v>250</v>
      </c>
      <c r="C36" s="54" t="s">
        <v>258</v>
      </c>
      <c r="D36" s="53" t="s">
        <v>81</v>
      </c>
      <c r="E36" s="54" t="s">
        <v>65</v>
      </c>
      <c r="F36" s="54" t="s">
        <v>257</v>
      </c>
      <c r="G36" s="54" t="s">
        <v>65</v>
      </c>
      <c r="H36" s="54" t="s">
        <v>347</v>
      </c>
      <c r="I36" s="53">
        <v>5</v>
      </c>
      <c r="J36" s="53" t="s">
        <v>81</v>
      </c>
      <c r="K36" s="54"/>
      <c r="L36" s="52"/>
    </row>
    <row r="37" spans="1:12">
      <c r="A37" s="53">
        <v>216</v>
      </c>
      <c r="B37" s="53" t="s">
        <v>250</v>
      </c>
      <c r="C37" s="54" t="s">
        <v>256</v>
      </c>
      <c r="D37" s="53" t="s">
        <v>81</v>
      </c>
      <c r="E37" s="54" t="s">
        <v>62</v>
      </c>
      <c r="F37" s="54" t="s">
        <v>255</v>
      </c>
      <c r="G37" s="54" t="s">
        <v>62</v>
      </c>
      <c r="H37" s="54" t="s">
        <v>348</v>
      </c>
      <c r="I37" s="53">
        <v>5</v>
      </c>
      <c r="J37" s="53" t="s">
        <v>81</v>
      </c>
      <c r="K37" s="54"/>
      <c r="L37" s="52"/>
    </row>
    <row r="38" spans="1:12">
      <c r="A38" s="53">
        <v>217</v>
      </c>
      <c r="B38" s="53" t="s">
        <v>250</v>
      </c>
      <c r="C38" s="54" t="s">
        <v>254</v>
      </c>
      <c r="D38" s="53" t="s">
        <v>81</v>
      </c>
      <c r="E38" s="54" t="s">
        <v>63</v>
      </c>
      <c r="F38" s="54" t="s">
        <v>253</v>
      </c>
      <c r="G38" s="54" t="s">
        <v>63</v>
      </c>
      <c r="H38" s="54" t="s">
        <v>349</v>
      </c>
      <c r="I38" s="53">
        <v>5</v>
      </c>
      <c r="J38" s="53" t="s">
        <v>81</v>
      </c>
      <c r="K38" s="54"/>
      <c r="L38" s="52"/>
    </row>
    <row r="39" spans="1:12">
      <c r="A39" s="53">
        <v>218</v>
      </c>
      <c r="B39" s="53" t="s">
        <v>250</v>
      </c>
      <c r="C39" s="54" t="s">
        <v>252</v>
      </c>
      <c r="D39" s="53" t="s">
        <v>81</v>
      </c>
      <c r="E39" s="54" t="s">
        <v>66</v>
      </c>
      <c r="F39" s="54" t="s">
        <v>251</v>
      </c>
      <c r="G39" s="54" t="s">
        <v>66</v>
      </c>
      <c r="H39" s="54" t="s">
        <v>350</v>
      </c>
      <c r="I39" s="53">
        <v>5</v>
      </c>
      <c r="J39" s="53" t="s">
        <v>81</v>
      </c>
      <c r="K39" s="54"/>
      <c r="L39" s="52"/>
    </row>
    <row r="40" spans="1:12">
      <c r="A40" s="53">
        <v>219</v>
      </c>
      <c r="B40" s="53" t="s">
        <v>250</v>
      </c>
      <c r="C40" s="54" t="s">
        <v>249</v>
      </c>
      <c r="D40" s="53" t="s">
        <v>81</v>
      </c>
      <c r="E40" s="54" t="s">
        <v>63</v>
      </c>
      <c r="F40" s="54" t="s">
        <v>248</v>
      </c>
      <c r="G40" s="54" t="s">
        <v>63</v>
      </c>
      <c r="H40" s="54" t="s">
        <v>351</v>
      </c>
      <c r="I40" s="53">
        <v>5</v>
      </c>
      <c r="J40" s="53" t="s">
        <v>81</v>
      </c>
      <c r="K40" s="54"/>
      <c r="L40" s="52"/>
    </row>
    <row r="41" spans="1:12">
      <c r="A41" s="53">
        <v>301</v>
      </c>
      <c r="B41" s="53" t="s">
        <v>228</v>
      </c>
      <c r="C41" s="54" t="s">
        <v>247</v>
      </c>
      <c r="D41" s="53" t="s">
        <v>81</v>
      </c>
      <c r="E41" s="54" t="s">
        <v>61</v>
      </c>
      <c r="F41" s="54" t="s">
        <v>246</v>
      </c>
      <c r="G41" s="54" t="s">
        <v>61</v>
      </c>
      <c r="H41" s="54" t="s">
        <v>352</v>
      </c>
      <c r="I41" s="53">
        <v>5</v>
      </c>
      <c r="J41" s="53" t="s">
        <v>81</v>
      </c>
      <c r="K41" s="54"/>
      <c r="L41" s="52"/>
    </row>
    <row r="42" spans="1:12">
      <c r="A42" s="53">
        <v>302</v>
      </c>
      <c r="B42" s="53" t="s">
        <v>228</v>
      </c>
      <c r="C42" s="54" t="s">
        <v>245</v>
      </c>
      <c r="D42" s="53" t="s">
        <v>81</v>
      </c>
      <c r="E42" s="54" t="s">
        <v>66</v>
      </c>
      <c r="F42" s="54" t="s">
        <v>244</v>
      </c>
      <c r="G42" s="54" t="s">
        <v>66</v>
      </c>
      <c r="H42" s="54" t="s">
        <v>353</v>
      </c>
      <c r="I42" s="53">
        <v>5</v>
      </c>
      <c r="J42" s="53" t="s">
        <v>81</v>
      </c>
      <c r="K42" s="54"/>
      <c r="L42" s="52"/>
    </row>
    <row r="43" spans="1:12">
      <c r="A43" s="53">
        <v>303</v>
      </c>
      <c r="B43" s="53" t="s">
        <v>228</v>
      </c>
      <c r="C43" s="54" t="s">
        <v>243</v>
      </c>
      <c r="D43" s="53" t="s">
        <v>81</v>
      </c>
      <c r="E43" s="54" t="s">
        <v>68</v>
      </c>
      <c r="F43" s="54" t="s">
        <v>242</v>
      </c>
      <c r="G43" s="54" t="s">
        <v>68</v>
      </c>
      <c r="H43" s="54" t="s">
        <v>354</v>
      </c>
      <c r="I43" s="53">
        <v>5</v>
      </c>
      <c r="J43" s="53" t="s">
        <v>81</v>
      </c>
      <c r="K43" s="54"/>
      <c r="L43" s="52"/>
    </row>
    <row r="44" spans="1:12">
      <c r="A44" s="53">
        <v>304</v>
      </c>
      <c r="B44" s="53" t="s">
        <v>228</v>
      </c>
      <c r="C44" s="54" t="s">
        <v>241</v>
      </c>
      <c r="D44" s="53" t="s">
        <v>81</v>
      </c>
      <c r="E44" s="54" t="s">
        <v>69</v>
      </c>
      <c r="F44" s="54" t="s">
        <v>240</v>
      </c>
      <c r="G44" s="54" t="s">
        <v>69</v>
      </c>
      <c r="H44" s="54" t="s">
        <v>355</v>
      </c>
      <c r="I44" s="53">
        <v>5</v>
      </c>
      <c r="J44" s="53" t="s">
        <v>81</v>
      </c>
      <c r="K44" s="54"/>
      <c r="L44" s="52"/>
    </row>
    <row r="45" spans="1:12">
      <c r="A45" s="53">
        <v>305</v>
      </c>
      <c r="B45" s="53" t="s">
        <v>228</v>
      </c>
      <c r="C45" s="54" t="s">
        <v>239</v>
      </c>
      <c r="D45" s="53" t="s">
        <v>81</v>
      </c>
      <c r="E45" s="54" t="s">
        <v>61</v>
      </c>
      <c r="F45" s="54" t="s">
        <v>238</v>
      </c>
      <c r="G45" s="54" t="s">
        <v>61</v>
      </c>
      <c r="H45" s="54" t="s">
        <v>356</v>
      </c>
      <c r="I45" s="53">
        <v>5</v>
      </c>
      <c r="J45" s="53" t="s">
        <v>81</v>
      </c>
      <c r="K45" s="54"/>
      <c r="L45" s="52"/>
    </row>
    <row r="46" spans="1:12">
      <c r="A46" s="53">
        <v>306</v>
      </c>
      <c r="B46" s="53" t="s">
        <v>228</v>
      </c>
      <c r="C46" s="54" t="s">
        <v>237</v>
      </c>
      <c r="D46" s="53" t="s">
        <v>81</v>
      </c>
      <c r="E46" s="54" t="s">
        <v>63</v>
      </c>
      <c r="F46" s="54" t="s">
        <v>236</v>
      </c>
      <c r="G46" s="54" t="s">
        <v>63</v>
      </c>
      <c r="H46" s="54" t="s">
        <v>357</v>
      </c>
      <c r="I46" s="53">
        <v>5</v>
      </c>
      <c r="J46" s="53" t="s">
        <v>81</v>
      </c>
      <c r="K46" s="54"/>
      <c r="L46" s="52"/>
    </row>
    <row r="47" spans="1:12">
      <c r="A47" s="53">
        <v>307</v>
      </c>
      <c r="B47" s="53" t="s">
        <v>228</v>
      </c>
      <c r="C47" s="54" t="s">
        <v>235</v>
      </c>
      <c r="D47" s="53" t="s">
        <v>81</v>
      </c>
      <c r="E47" s="55" t="s">
        <v>61</v>
      </c>
      <c r="F47" s="54" t="s">
        <v>234</v>
      </c>
      <c r="G47" s="55" t="s">
        <v>61</v>
      </c>
      <c r="H47" s="55" t="s">
        <v>358</v>
      </c>
      <c r="I47" s="53">
        <v>5</v>
      </c>
      <c r="J47" s="53" t="s">
        <v>81</v>
      </c>
      <c r="K47" s="54"/>
      <c r="L47" s="52"/>
    </row>
    <row r="48" spans="1:12">
      <c r="A48" s="53">
        <v>308</v>
      </c>
      <c r="B48" s="53" t="s">
        <v>228</v>
      </c>
      <c r="C48" s="54" t="s">
        <v>233</v>
      </c>
      <c r="D48" s="53" t="s">
        <v>81</v>
      </c>
      <c r="E48" s="54" t="s">
        <v>63</v>
      </c>
      <c r="F48" s="54" t="s">
        <v>192</v>
      </c>
      <c r="G48" s="54" t="s">
        <v>63</v>
      </c>
      <c r="H48" s="54" t="s">
        <v>359</v>
      </c>
      <c r="I48" s="53">
        <v>5</v>
      </c>
      <c r="J48" s="53" t="s">
        <v>81</v>
      </c>
      <c r="K48" s="54"/>
      <c r="L48" s="52"/>
    </row>
    <row r="49" spans="1:12">
      <c r="A49" s="53">
        <v>309</v>
      </c>
      <c r="B49" s="53" t="s">
        <v>228</v>
      </c>
      <c r="C49" s="54" t="s">
        <v>232</v>
      </c>
      <c r="D49" s="53" t="s">
        <v>81</v>
      </c>
      <c r="E49" s="54" t="s">
        <v>65</v>
      </c>
      <c r="F49" s="54" t="s">
        <v>231</v>
      </c>
      <c r="G49" s="54" t="s">
        <v>65</v>
      </c>
      <c r="H49" s="54" t="s">
        <v>360</v>
      </c>
      <c r="I49" s="53">
        <v>5</v>
      </c>
      <c r="J49" s="53" t="s">
        <v>81</v>
      </c>
      <c r="K49" s="54"/>
      <c r="L49" s="52"/>
    </row>
    <row r="50" spans="1:12">
      <c r="A50" s="53">
        <v>310</v>
      </c>
      <c r="B50" s="53" t="s">
        <v>228</v>
      </c>
      <c r="C50" s="54" t="s">
        <v>230</v>
      </c>
      <c r="D50" s="53" t="s">
        <v>81</v>
      </c>
      <c r="E50" s="54" t="s">
        <v>73</v>
      </c>
      <c r="F50" s="54" t="s">
        <v>229</v>
      </c>
      <c r="G50" s="54" t="s">
        <v>73</v>
      </c>
      <c r="H50" s="54" t="s">
        <v>361</v>
      </c>
      <c r="I50" s="53">
        <v>5</v>
      </c>
      <c r="J50" s="53" t="s">
        <v>81</v>
      </c>
      <c r="K50" s="54"/>
      <c r="L50" s="52"/>
    </row>
    <row r="51" spans="1:12">
      <c r="A51" s="53">
        <v>311</v>
      </c>
      <c r="B51" s="53" t="s">
        <v>228</v>
      </c>
      <c r="C51" s="54" t="s">
        <v>227</v>
      </c>
      <c r="D51" s="53" t="s">
        <v>81</v>
      </c>
      <c r="E51" s="54" t="s">
        <v>61</v>
      </c>
      <c r="F51" s="54" t="s">
        <v>226</v>
      </c>
      <c r="G51" s="54" t="s">
        <v>61</v>
      </c>
      <c r="H51" s="54" t="s">
        <v>362</v>
      </c>
      <c r="I51" s="53">
        <v>5</v>
      </c>
      <c r="J51" s="53" t="s">
        <v>81</v>
      </c>
      <c r="K51" s="54"/>
      <c r="L51" s="52"/>
    </row>
    <row r="52" spans="1:12">
      <c r="A52" s="53">
        <v>401</v>
      </c>
      <c r="B52" s="53" t="s">
        <v>212</v>
      </c>
      <c r="C52" s="54" t="s">
        <v>225</v>
      </c>
      <c r="D52" s="53" t="s">
        <v>188</v>
      </c>
      <c r="E52" s="54" t="s">
        <v>64</v>
      </c>
      <c r="F52" s="54" t="s">
        <v>224</v>
      </c>
      <c r="G52" s="54" t="s">
        <v>64</v>
      </c>
      <c r="H52" s="54" t="s">
        <v>320</v>
      </c>
      <c r="I52" s="53">
        <v>5</v>
      </c>
      <c r="J52" s="53" t="s">
        <v>188</v>
      </c>
      <c r="K52" s="54"/>
      <c r="L52" s="52"/>
    </row>
    <row r="53" spans="1:12">
      <c r="A53" s="53">
        <v>402</v>
      </c>
      <c r="B53" s="53" t="s">
        <v>212</v>
      </c>
      <c r="C53" s="54" t="s">
        <v>223</v>
      </c>
      <c r="D53" s="53" t="s">
        <v>188</v>
      </c>
      <c r="E53" s="54" t="s">
        <v>62</v>
      </c>
      <c r="F53" s="54" t="s">
        <v>222</v>
      </c>
      <c r="G53" s="54" t="s">
        <v>62</v>
      </c>
      <c r="H53" s="54" t="s">
        <v>324</v>
      </c>
      <c r="I53" s="53">
        <v>5</v>
      </c>
      <c r="J53" s="53" t="s">
        <v>188</v>
      </c>
      <c r="K53" s="54"/>
      <c r="L53" s="52"/>
    </row>
    <row r="54" spans="1:12">
      <c r="A54" s="53">
        <v>403</v>
      </c>
      <c r="B54" s="56" t="s">
        <v>212</v>
      </c>
      <c r="C54" s="54" t="s">
        <v>221</v>
      </c>
      <c r="D54" s="56" t="s">
        <v>188</v>
      </c>
      <c r="E54" s="55" t="s">
        <v>435</v>
      </c>
      <c r="F54" s="54" t="s">
        <v>220</v>
      </c>
      <c r="G54" s="55" t="s">
        <v>435</v>
      </c>
      <c r="H54" s="55" t="s">
        <v>363</v>
      </c>
      <c r="I54" s="56">
        <v>5</v>
      </c>
      <c r="J54" s="56" t="s">
        <v>188</v>
      </c>
      <c r="K54" s="54"/>
      <c r="L54" s="59"/>
    </row>
    <row r="55" spans="1:12">
      <c r="A55" s="53">
        <v>404</v>
      </c>
      <c r="B55" s="53" t="s">
        <v>212</v>
      </c>
      <c r="C55" s="54" t="s">
        <v>219</v>
      </c>
      <c r="D55" s="53" t="s">
        <v>188</v>
      </c>
      <c r="E55" s="54" t="s">
        <v>66</v>
      </c>
      <c r="F55" s="54" t="s">
        <v>218</v>
      </c>
      <c r="G55" s="54" t="s">
        <v>66</v>
      </c>
      <c r="H55" s="54" t="s">
        <v>364</v>
      </c>
      <c r="I55" s="53">
        <v>5</v>
      </c>
      <c r="J55" s="53" t="s">
        <v>188</v>
      </c>
      <c r="K55" s="54"/>
      <c r="L55" s="52"/>
    </row>
    <row r="56" spans="1:12">
      <c r="A56" s="53">
        <v>405</v>
      </c>
      <c r="B56" s="53" t="s">
        <v>212</v>
      </c>
      <c r="C56" s="54" t="s">
        <v>217</v>
      </c>
      <c r="D56" s="53" t="s">
        <v>188</v>
      </c>
      <c r="E56" s="54" t="s">
        <v>66</v>
      </c>
      <c r="F56" s="54" t="s">
        <v>213</v>
      </c>
      <c r="G56" s="54" t="s">
        <v>66</v>
      </c>
      <c r="H56" s="54" t="s">
        <v>365</v>
      </c>
      <c r="I56" s="53">
        <v>5</v>
      </c>
      <c r="J56" s="53" t="s">
        <v>188</v>
      </c>
      <c r="K56" s="52"/>
      <c r="L56" s="52"/>
    </row>
    <row r="57" spans="1:12">
      <c r="A57" s="53">
        <v>406</v>
      </c>
      <c r="B57" s="53" t="s">
        <v>212</v>
      </c>
      <c r="C57" s="54" t="s">
        <v>216</v>
      </c>
      <c r="D57" s="53" t="s">
        <v>188</v>
      </c>
      <c r="E57" s="54" t="s">
        <v>67</v>
      </c>
      <c r="F57" s="54" t="s">
        <v>215</v>
      </c>
      <c r="G57" s="54" t="s">
        <v>67</v>
      </c>
      <c r="H57" s="54" t="s">
        <v>366</v>
      </c>
      <c r="I57" s="53">
        <v>5</v>
      </c>
      <c r="J57" s="53" t="s">
        <v>188</v>
      </c>
      <c r="K57" s="52"/>
      <c r="L57" s="52"/>
    </row>
    <row r="58" spans="1:12">
      <c r="A58" s="53">
        <v>407</v>
      </c>
      <c r="B58" s="53" t="s">
        <v>212</v>
      </c>
      <c r="C58" s="54" t="s">
        <v>214</v>
      </c>
      <c r="D58" s="53" t="s">
        <v>188</v>
      </c>
      <c r="E58" s="54" t="s">
        <v>66</v>
      </c>
      <c r="F58" s="54" t="s">
        <v>213</v>
      </c>
      <c r="G58" s="54" t="s">
        <v>66</v>
      </c>
      <c r="H58" s="54" t="s">
        <v>367</v>
      </c>
      <c r="I58" s="53">
        <v>5</v>
      </c>
      <c r="J58" s="53" t="s">
        <v>188</v>
      </c>
      <c r="K58" s="52"/>
      <c r="L58" s="52"/>
    </row>
    <row r="59" spans="1:12">
      <c r="A59" s="53">
        <v>408</v>
      </c>
      <c r="B59" s="53" t="s">
        <v>212</v>
      </c>
      <c r="C59" s="54" t="s">
        <v>211</v>
      </c>
      <c r="D59" s="53" t="s">
        <v>188</v>
      </c>
      <c r="E59" s="54" t="s">
        <v>63</v>
      </c>
      <c r="F59" s="54" t="s">
        <v>210</v>
      </c>
      <c r="G59" s="54" t="s">
        <v>63</v>
      </c>
      <c r="H59" s="54" t="s">
        <v>368</v>
      </c>
      <c r="I59" s="53">
        <v>5</v>
      </c>
      <c r="J59" s="53" t="s">
        <v>188</v>
      </c>
      <c r="K59" s="52"/>
      <c r="L59" s="52"/>
    </row>
    <row r="60" spans="1:12">
      <c r="A60" s="53">
        <v>501</v>
      </c>
      <c r="B60" s="53" t="s">
        <v>187</v>
      </c>
      <c r="C60" s="54" t="s">
        <v>209</v>
      </c>
      <c r="D60" s="53" t="s">
        <v>188</v>
      </c>
      <c r="E60" s="54" t="s">
        <v>70</v>
      </c>
      <c r="F60" s="54" t="s">
        <v>208</v>
      </c>
      <c r="G60" s="54" t="s">
        <v>70</v>
      </c>
      <c r="H60" s="54" t="s">
        <v>369</v>
      </c>
      <c r="I60" s="53">
        <v>5</v>
      </c>
      <c r="J60" s="53" t="s">
        <v>188</v>
      </c>
      <c r="K60" s="52"/>
      <c r="L60" s="52"/>
    </row>
    <row r="61" spans="1:12">
      <c r="A61" s="53">
        <v>502</v>
      </c>
      <c r="B61" s="53" t="s">
        <v>187</v>
      </c>
      <c r="C61" s="54" t="s">
        <v>207</v>
      </c>
      <c r="D61" s="53" t="s">
        <v>188</v>
      </c>
      <c r="E61" s="54" t="s">
        <v>66</v>
      </c>
      <c r="F61" s="54" t="s">
        <v>206</v>
      </c>
      <c r="G61" s="54" t="s">
        <v>66</v>
      </c>
      <c r="H61" s="54" t="s">
        <v>370</v>
      </c>
      <c r="I61" s="53">
        <v>5</v>
      </c>
      <c r="J61" s="53" t="s">
        <v>188</v>
      </c>
      <c r="K61" s="52"/>
      <c r="L61" s="52"/>
    </row>
    <row r="62" spans="1:12">
      <c r="A62" s="53">
        <v>503</v>
      </c>
      <c r="B62" s="53" t="s">
        <v>187</v>
      </c>
      <c r="C62" s="54" t="s">
        <v>205</v>
      </c>
      <c r="D62" s="53" t="s">
        <v>84</v>
      </c>
      <c r="E62" s="54" t="s">
        <v>66</v>
      </c>
      <c r="F62" s="54" t="s">
        <v>204</v>
      </c>
      <c r="G62" s="54" t="s">
        <v>66</v>
      </c>
      <c r="H62" s="54" t="s">
        <v>371</v>
      </c>
      <c r="I62" s="56">
        <v>5</v>
      </c>
      <c r="J62" s="53" t="s">
        <v>84</v>
      </c>
      <c r="K62" s="52"/>
      <c r="L62" s="52"/>
    </row>
    <row r="63" spans="1:12">
      <c r="A63" s="53">
        <v>504</v>
      </c>
      <c r="B63" s="53" t="s">
        <v>187</v>
      </c>
      <c r="C63" s="54" t="s">
        <v>203</v>
      </c>
      <c r="D63" s="53" t="s">
        <v>188</v>
      </c>
      <c r="E63" s="54" t="s">
        <v>66</v>
      </c>
      <c r="F63" s="54" t="s">
        <v>202</v>
      </c>
      <c r="G63" s="54" t="s">
        <v>66</v>
      </c>
      <c r="H63" s="54" t="s">
        <v>372</v>
      </c>
      <c r="I63" s="56">
        <v>5</v>
      </c>
      <c r="J63" s="53" t="s">
        <v>188</v>
      </c>
      <c r="K63" s="52"/>
      <c r="L63" s="52"/>
    </row>
    <row r="64" spans="1:12">
      <c r="A64" s="53">
        <v>505</v>
      </c>
      <c r="B64" s="53" t="s">
        <v>187</v>
      </c>
      <c r="C64" s="54" t="s">
        <v>201</v>
      </c>
      <c r="D64" s="53" t="s">
        <v>84</v>
      </c>
      <c r="E64" s="54" t="s">
        <v>72</v>
      </c>
      <c r="F64" s="54" t="s">
        <v>200</v>
      </c>
      <c r="G64" s="54" t="s">
        <v>72</v>
      </c>
      <c r="H64" s="54" t="s">
        <v>373</v>
      </c>
      <c r="I64" s="56">
        <v>5</v>
      </c>
      <c r="J64" s="53" t="s">
        <v>84</v>
      </c>
      <c r="K64" s="52"/>
      <c r="L64" s="52"/>
    </row>
    <row r="65" spans="1:12">
      <c r="A65" s="53">
        <v>506</v>
      </c>
      <c r="B65" s="53" t="s">
        <v>187</v>
      </c>
      <c r="C65" s="54" t="s">
        <v>199</v>
      </c>
      <c r="D65" s="53" t="s">
        <v>188</v>
      </c>
      <c r="E65" s="54" t="s">
        <v>65</v>
      </c>
      <c r="F65" s="54" t="s">
        <v>198</v>
      </c>
      <c r="G65" s="54" t="s">
        <v>65</v>
      </c>
      <c r="H65" s="54" t="s">
        <v>342</v>
      </c>
      <c r="I65" s="56">
        <v>5</v>
      </c>
      <c r="J65" s="53" t="s">
        <v>188</v>
      </c>
      <c r="K65" s="52"/>
      <c r="L65" s="52"/>
    </row>
    <row r="66" spans="1:12">
      <c r="A66" s="53">
        <v>507</v>
      </c>
      <c r="B66" s="53" t="s">
        <v>187</v>
      </c>
      <c r="C66" s="54" t="s">
        <v>197</v>
      </c>
      <c r="D66" s="53" t="s">
        <v>84</v>
      </c>
      <c r="E66" s="54" t="s">
        <v>61</v>
      </c>
      <c r="F66" s="54" t="s">
        <v>196</v>
      </c>
      <c r="G66" s="54" t="s">
        <v>61</v>
      </c>
      <c r="H66" s="54" t="s">
        <v>374</v>
      </c>
      <c r="I66" s="56">
        <v>5</v>
      </c>
      <c r="J66" s="53" t="s">
        <v>84</v>
      </c>
      <c r="K66" s="52"/>
      <c r="L66" s="52"/>
    </row>
    <row r="67" spans="1:12">
      <c r="A67" s="53">
        <v>508</v>
      </c>
      <c r="B67" s="53" t="s">
        <v>187</v>
      </c>
      <c r="C67" s="54" t="s">
        <v>195</v>
      </c>
      <c r="D67" s="53" t="s">
        <v>188</v>
      </c>
      <c r="E67" s="54" t="s">
        <v>62</v>
      </c>
      <c r="F67" s="54" t="s">
        <v>194</v>
      </c>
      <c r="G67" s="54" t="s">
        <v>62</v>
      </c>
      <c r="H67" s="54" t="s">
        <v>375</v>
      </c>
      <c r="I67" s="56">
        <v>5</v>
      </c>
      <c r="J67" s="53" t="s">
        <v>188</v>
      </c>
      <c r="K67" s="52"/>
      <c r="L67" s="52"/>
    </row>
    <row r="68" spans="1:12">
      <c r="A68" s="53">
        <v>509</v>
      </c>
      <c r="B68" s="53" t="s">
        <v>187</v>
      </c>
      <c r="C68" s="54" t="s">
        <v>193</v>
      </c>
      <c r="D68" s="53" t="s">
        <v>84</v>
      </c>
      <c r="E68" s="54" t="s">
        <v>63</v>
      </c>
      <c r="F68" s="54" t="s">
        <v>192</v>
      </c>
      <c r="G68" s="54" t="s">
        <v>63</v>
      </c>
      <c r="H68" s="54" t="s">
        <v>376</v>
      </c>
      <c r="I68" s="56">
        <v>5</v>
      </c>
      <c r="J68" s="53" t="s">
        <v>84</v>
      </c>
      <c r="K68" s="52"/>
      <c r="L68" s="52"/>
    </row>
    <row r="69" spans="1:12">
      <c r="A69" s="53">
        <v>510</v>
      </c>
      <c r="B69" s="53" t="s">
        <v>187</v>
      </c>
      <c r="C69" s="54" t="s">
        <v>191</v>
      </c>
      <c r="D69" s="53" t="s">
        <v>188</v>
      </c>
      <c r="E69" s="54" t="s">
        <v>63</v>
      </c>
      <c r="F69" s="54" t="s">
        <v>190</v>
      </c>
      <c r="G69" s="54" t="s">
        <v>63</v>
      </c>
      <c r="H69" s="54" t="s">
        <v>377</v>
      </c>
      <c r="I69" s="53">
        <v>5</v>
      </c>
      <c r="J69" s="53" t="s">
        <v>188</v>
      </c>
      <c r="K69" s="52"/>
      <c r="L69" s="52"/>
    </row>
    <row r="70" spans="1:12">
      <c r="A70" s="53">
        <v>511</v>
      </c>
      <c r="B70" s="53" t="s">
        <v>187</v>
      </c>
      <c r="C70" s="54" t="s">
        <v>189</v>
      </c>
      <c r="D70" s="53" t="s">
        <v>188</v>
      </c>
      <c r="E70" s="54" t="s">
        <v>66</v>
      </c>
      <c r="F70" s="54" t="s">
        <v>114</v>
      </c>
      <c r="G70" s="54" t="s">
        <v>66</v>
      </c>
      <c r="H70" s="54" t="s">
        <v>378</v>
      </c>
      <c r="I70" s="53">
        <v>5</v>
      </c>
      <c r="J70" s="53" t="s">
        <v>188</v>
      </c>
      <c r="K70" s="52"/>
      <c r="L70" s="52"/>
    </row>
    <row r="71" spans="1:12">
      <c r="A71" s="53">
        <v>512</v>
      </c>
      <c r="B71" s="53" t="s">
        <v>187</v>
      </c>
      <c r="C71" s="54" t="s">
        <v>186</v>
      </c>
      <c r="D71" s="53" t="s">
        <v>84</v>
      </c>
      <c r="E71" s="54" t="s">
        <v>63</v>
      </c>
      <c r="F71" s="54" t="s">
        <v>154</v>
      </c>
      <c r="G71" s="54" t="s">
        <v>63</v>
      </c>
      <c r="H71" s="54" t="s">
        <v>379</v>
      </c>
      <c r="I71" s="53">
        <v>5</v>
      </c>
      <c r="J71" s="53" t="s">
        <v>84</v>
      </c>
      <c r="K71" s="52"/>
      <c r="L71" s="52"/>
    </row>
    <row r="72" spans="1:12">
      <c r="A72" s="53">
        <v>601</v>
      </c>
      <c r="B72" s="53" t="s">
        <v>149</v>
      </c>
      <c r="C72" s="54" t="s">
        <v>185</v>
      </c>
      <c r="D72" s="53" t="s">
        <v>104</v>
      </c>
      <c r="E72" s="54" t="s">
        <v>70</v>
      </c>
      <c r="F72" s="54" t="s">
        <v>184</v>
      </c>
      <c r="G72" s="54" t="s">
        <v>70</v>
      </c>
      <c r="H72" s="54" t="s">
        <v>380</v>
      </c>
      <c r="I72" s="53">
        <v>10</v>
      </c>
      <c r="J72" s="53" t="s">
        <v>104</v>
      </c>
      <c r="K72" s="52"/>
      <c r="L72" s="52"/>
    </row>
    <row r="73" spans="1:12">
      <c r="A73" s="53">
        <v>602</v>
      </c>
      <c r="B73" s="53" t="s">
        <v>149</v>
      </c>
      <c r="C73" s="54" t="s">
        <v>183</v>
      </c>
      <c r="D73" s="53" t="s">
        <v>104</v>
      </c>
      <c r="E73" s="54" t="s">
        <v>61</v>
      </c>
      <c r="F73" s="54" t="s">
        <v>182</v>
      </c>
      <c r="G73" s="54" t="s">
        <v>61</v>
      </c>
      <c r="H73" s="54" t="s">
        <v>381</v>
      </c>
      <c r="I73" s="53">
        <v>10</v>
      </c>
      <c r="J73" s="53" t="s">
        <v>104</v>
      </c>
      <c r="K73" s="54"/>
      <c r="L73" s="52"/>
    </row>
    <row r="74" spans="1:12">
      <c r="A74" s="53">
        <v>603</v>
      </c>
      <c r="B74" s="53" t="s">
        <v>149</v>
      </c>
      <c r="C74" s="54" t="s">
        <v>181</v>
      </c>
      <c r="D74" s="53" t="s">
        <v>104</v>
      </c>
      <c r="E74" s="54" t="s">
        <v>71</v>
      </c>
      <c r="F74" s="54" t="s">
        <v>98</v>
      </c>
      <c r="G74" s="54" t="s">
        <v>71</v>
      </c>
      <c r="H74" s="54" t="s">
        <v>382</v>
      </c>
      <c r="I74" s="53">
        <v>10</v>
      </c>
      <c r="J74" s="53" t="s">
        <v>104</v>
      </c>
      <c r="K74" s="54"/>
      <c r="L74" s="59"/>
    </row>
    <row r="75" spans="1:12">
      <c r="A75" s="53">
        <v>604</v>
      </c>
      <c r="B75" s="53" t="s">
        <v>149</v>
      </c>
      <c r="C75" s="54" t="s">
        <v>180</v>
      </c>
      <c r="D75" s="53" t="s">
        <v>104</v>
      </c>
      <c r="E75" s="54" t="s">
        <v>65</v>
      </c>
      <c r="F75" s="54" t="s">
        <v>179</v>
      </c>
      <c r="G75" s="54" t="s">
        <v>65</v>
      </c>
      <c r="H75" s="54" t="s">
        <v>383</v>
      </c>
      <c r="I75" s="53">
        <v>10</v>
      </c>
      <c r="J75" s="53" t="s">
        <v>104</v>
      </c>
      <c r="K75" s="54"/>
      <c r="L75" s="52"/>
    </row>
    <row r="76" spans="1:12">
      <c r="A76" s="53">
        <v>605</v>
      </c>
      <c r="B76" s="53" t="s">
        <v>149</v>
      </c>
      <c r="C76" s="54" t="s">
        <v>178</v>
      </c>
      <c r="D76" s="53" t="s">
        <v>104</v>
      </c>
      <c r="E76" s="54" t="s">
        <v>64</v>
      </c>
      <c r="F76" s="54" t="s">
        <v>177</v>
      </c>
      <c r="G76" s="54" t="s">
        <v>64</v>
      </c>
      <c r="H76" s="54" t="s">
        <v>384</v>
      </c>
      <c r="I76" s="53">
        <v>10</v>
      </c>
      <c r="J76" s="53" t="s">
        <v>104</v>
      </c>
      <c r="K76" s="54"/>
      <c r="L76" s="52"/>
    </row>
    <row r="77" spans="1:12">
      <c r="A77" s="53">
        <v>606</v>
      </c>
      <c r="B77" s="53" t="s">
        <v>149</v>
      </c>
      <c r="C77" s="54" t="s">
        <v>176</v>
      </c>
      <c r="D77" s="53" t="s">
        <v>104</v>
      </c>
      <c r="E77" s="54" t="s">
        <v>434</v>
      </c>
      <c r="F77" s="54" t="s">
        <v>175</v>
      </c>
      <c r="G77" s="54" t="s">
        <v>434</v>
      </c>
      <c r="H77" s="54" t="s">
        <v>385</v>
      </c>
      <c r="I77" s="53">
        <v>10</v>
      </c>
      <c r="J77" s="53" t="s">
        <v>104</v>
      </c>
      <c r="K77" s="54"/>
      <c r="L77" s="52"/>
    </row>
    <row r="78" spans="1:12">
      <c r="A78" s="53">
        <v>607</v>
      </c>
      <c r="B78" s="53" t="s">
        <v>149</v>
      </c>
      <c r="C78" s="54" t="s">
        <v>174</v>
      </c>
      <c r="D78" s="53" t="s">
        <v>104</v>
      </c>
      <c r="E78" s="54" t="s">
        <v>66</v>
      </c>
      <c r="F78" s="54" t="s">
        <v>96</v>
      </c>
      <c r="G78" s="54" t="s">
        <v>66</v>
      </c>
      <c r="H78" s="54" t="s">
        <v>386</v>
      </c>
      <c r="I78" s="53">
        <v>10</v>
      </c>
      <c r="J78" s="53" t="s">
        <v>104</v>
      </c>
      <c r="K78" s="54"/>
      <c r="L78" s="52"/>
    </row>
    <row r="79" spans="1:12">
      <c r="A79" s="53">
        <v>608</v>
      </c>
      <c r="B79" s="53" t="s">
        <v>149</v>
      </c>
      <c r="C79" s="54" t="s">
        <v>173</v>
      </c>
      <c r="D79" s="53" t="s">
        <v>104</v>
      </c>
      <c r="E79" s="54" t="s">
        <v>63</v>
      </c>
      <c r="F79" s="54" t="s">
        <v>154</v>
      </c>
      <c r="G79" s="54" t="s">
        <v>63</v>
      </c>
      <c r="H79" s="54" t="s">
        <v>387</v>
      </c>
      <c r="I79" s="53">
        <v>10</v>
      </c>
      <c r="J79" s="53" t="s">
        <v>104</v>
      </c>
      <c r="K79" s="54"/>
      <c r="L79" s="52"/>
    </row>
    <row r="80" spans="1:12">
      <c r="A80" s="53">
        <v>609</v>
      </c>
      <c r="B80" s="53" t="s">
        <v>149</v>
      </c>
      <c r="C80" s="54" t="s">
        <v>172</v>
      </c>
      <c r="D80" s="53" t="s">
        <v>104</v>
      </c>
      <c r="E80" s="54" t="s">
        <v>62</v>
      </c>
      <c r="F80" s="54" t="s">
        <v>94</v>
      </c>
      <c r="G80" s="54" t="s">
        <v>62</v>
      </c>
      <c r="H80" s="54" t="s">
        <v>388</v>
      </c>
      <c r="I80" s="53">
        <v>10</v>
      </c>
      <c r="J80" s="53" t="s">
        <v>104</v>
      </c>
      <c r="K80" s="52"/>
      <c r="L80" s="52"/>
    </row>
    <row r="81" spans="1:12">
      <c r="A81" s="53">
        <v>610</v>
      </c>
      <c r="B81" s="53" t="s">
        <v>149</v>
      </c>
      <c r="C81" s="54" t="s">
        <v>171</v>
      </c>
      <c r="D81" s="53" t="s">
        <v>104</v>
      </c>
      <c r="E81" s="54" t="s">
        <v>436</v>
      </c>
      <c r="F81" s="54" t="s">
        <v>170</v>
      </c>
      <c r="G81" s="54" t="s">
        <v>436</v>
      </c>
      <c r="H81" s="54" t="s">
        <v>389</v>
      </c>
      <c r="I81" s="53">
        <v>10</v>
      </c>
      <c r="J81" s="53" t="s">
        <v>104</v>
      </c>
      <c r="K81" s="52"/>
      <c r="L81" s="52"/>
    </row>
    <row r="82" spans="1:12">
      <c r="A82" s="53">
        <v>611</v>
      </c>
      <c r="B82" s="53" t="s">
        <v>149</v>
      </c>
      <c r="C82" s="54" t="s">
        <v>169</v>
      </c>
      <c r="D82" s="53" t="s">
        <v>104</v>
      </c>
      <c r="E82" s="54" t="s">
        <v>61</v>
      </c>
      <c r="F82" s="54" t="s">
        <v>168</v>
      </c>
      <c r="G82" s="54" t="s">
        <v>61</v>
      </c>
      <c r="H82" s="54" t="s">
        <v>390</v>
      </c>
      <c r="I82" s="53">
        <v>10</v>
      </c>
      <c r="J82" s="53" t="s">
        <v>104</v>
      </c>
      <c r="K82" s="54"/>
      <c r="L82" s="52"/>
    </row>
    <row r="83" spans="1:12">
      <c r="A83" s="53">
        <v>612</v>
      </c>
      <c r="B83" s="53" t="s">
        <v>149</v>
      </c>
      <c r="C83" s="54" t="s">
        <v>167</v>
      </c>
      <c r="D83" s="53" t="s">
        <v>104</v>
      </c>
      <c r="E83" s="54" t="s">
        <v>61</v>
      </c>
      <c r="F83" s="54" t="s">
        <v>166</v>
      </c>
      <c r="G83" s="54" t="s">
        <v>61</v>
      </c>
      <c r="H83" s="54" t="s">
        <v>391</v>
      </c>
      <c r="I83" s="53">
        <v>10</v>
      </c>
      <c r="J83" s="53" t="s">
        <v>104</v>
      </c>
      <c r="K83" s="54"/>
      <c r="L83" s="52"/>
    </row>
    <row r="84" spans="1:12">
      <c r="A84" s="53">
        <v>613</v>
      </c>
      <c r="B84" s="53" t="s">
        <v>149</v>
      </c>
      <c r="C84" s="54" t="s">
        <v>165</v>
      </c>
      <c r="D84" s="53" t="s">
        <v>104</v>
      </c>
      <c r="E84" s="54" t="s">
        <v>63</v>
      </c>
      <c r="F84" s="54" t="s">
        <v>164</v>
      </c>
      <c r="G84" s="54" t="s">
        <v>63</v>
      </c>
      <c r="H84" s="54" t="s">
        <v>392</v>
      </c>
      <c r="I84" s="53">
        <v>10</v>
      </c>
      <c r="J84" s="53" t="s">
        <v>104</v>
      </c>
      <c r="K84" s="54"/>
      <c r="L84" s="52"/>
    </row>
    <row r="85" spans="1:12">
      <c r="A85" s="53">
        <v>614</v>
      </c>
      <c r="B85" s="53" t="s">
        <v>149</v>
      </c>
      <c r="C85" s="54" t="s">
        <v>163</v>
      </c>
      <c r="D85" s="53" t="s">
        <v>104</v>
      </c>
      <c r="E85" s="54" t="s">
        <v>66</v>
      </c>
      <c r="F85" s="54" t="s">
        <v>88</v>
      </c>
      <c r="G85" s="54" t="s">
        <v>66</v>
      </c>
      <c r="H85" s="54" t="s">
        <v>393</v>
      </c>
      <c r="I85" s="53">
        <v>10</v>
      </c>
      <c r="J85" s="53" t="s">
        <v>104</v>
      </c>
      <c r="K85" s="52"/>
      <c r="L85" s="52"/>
    </row>
    <row r="86" spans="1:12">
      <c r="A86" s="53">
        <v>615</v>
      </c>
      <c r="B86" s="53" t="s">
        <v>149</v>
      </c>
      <c r="C86" s="54" t="s">
        <v>162</v>
      </c>
      <c r="D86" s="53" t="s">
        <v>104</v>
      </c>
      <c r="E86" s="54" t="s">
        <v>71</v>
      </c>
      <c r="F86" s="54" t="s">
        <v>161</v>
      </c>
      <c r="G86" s="54" t="s">
        <v>71</v>
      </c>
      <c r="H86" s="54" t="s">
        <v>394</v>
      </c>
      <c r="I86" s="53">
        <v>10</v>
      </c>
      <c r="J86" s="53" t="s">
        <v>104</v>
      </c>
      <c r="K86" s="52"/>
      <c r="L86" s="52"/>
    </row>
    <row r="87" spans="1:12">
      <c r="A87" s="53">
        <v>616</v>
      </c>
      <c r="B87" s="56" t="s">
        <v>149</v>
      </c>
      <c r="C87" s="54" t="s">
        <v>160</v>
      </c>
      <c r="D87" s="53" t="s">
        <v>104</v>
      </c>
      <c r="E87" s="54" t="s">
        <v>67</v>
      </c>
      <c r="F87" s="54" t="s">
        <v>159</v>
      </c>
      <c r="G87" s="54" t="s">
        <v>67</v>
      </c>
      <c r="H87" s="54" t="s">
        <v>395</v>
      </c>
      <c r="I87" s="53">
        <v>10</v>
      </c>
      <c r="J87" s="53" t="s">
        <v>104</v>
      </c>
      <c r="K87" s="52"/>
      <c r="L87" s="52"/>
    </row>
    <row r="88" spans="1:12">
      <c r="A88" s="53">
        <v>617</v>
      </c>
      <c r="B88" s="53" t="s">
        <v>149</v>
      </c>
      <c r="C88" s="54" t="s">
        <v>158</v>
      </c>
      <c r="D88" s="53" t="s">
        <v>104</v>
      </c>
      <c r="E88" s="54" t="s">
        <v>63</v>
      </c>
      <c r="F88" s="54" t="s">
        <v>157</v>
      </c>
      <c r="G88" s="54" t="s">
        <v>63</v>
      </c>
      <c r="H88" s="54" t="s">
        <v>396</v>
      </c>
      <c r="I88" s="53">
        <v>10</v>
      </c>
      <c r="J88" s="53" t="s">
        <v>104</v>
      </c>
      <c r="K88" s="52"/>
      <c r="L88" s="52"/>
    </row>
    <row r="89" spans="1:12">
      <c r="A89" s="53">
        <v>618</v>
      </c>
      <c r="B89" s="53" t="s">
        <v>149</v>
      </c>
      <c r="C89" s="54" t="s">
        <v>156</v>
      </c>
      <c r="D89" s="53" t="s">
        <v>104</v>
      </c>
      <c r="E89" s="54" t="s">
        <v>63</v>
      </c>
      <c r="F89" s="54" t="s">
        <v>110</v>
      </c>
      <c r="G89" s="54" t="s">
        <v>63</v>
      </c>
      <c r="H89" s="54" t="s">
        <v>397</v>
      </c>
      <c r="I89" s="53">
        <v>10</v>
      </c>
      <c r="J89" s="53" t="s">
        <v>104</v>
      </c>
      <c r="K89" s="52"/>
      <c r="L89" s="52"/>
    </row>
    <row r="90" spans="1:12">
      <c r="A90" s="56">
        <v>619</v>
      </c>
      <c r="B90" s="56" t="s">
        <v>149</v>
      </c>
      <c r="C90" s="55" t="s">
        <v>155</v>
      </c>
      <c r="D90" s="56" t="s">
        <v>104</v>
      </c>
      <c r="E90" s="55" t="s">
        <v>63</v>
      </c>
      <c r="F90" s="55" t="s">
        <v>154</v>
      </c>
      <c r="G90" s="55" t="s">
        <v>63</v>
      </c>
      <c r="H90" s="55" t="s">
        <v>398</v>
      </c>
      <c r="I90" s="56">
        <v>10</v>
      </c>
      <c r="J90" s="56" t="s">
        <v>104</v>
      </c>
      <c r="K90" s="52"/>
      <c r="L90" s="52"/>
    </row>
    <row r="91" spans="1:12">
      <c r="A91" s="56">
        <v>620</v>
      </c>
      <c r="B91" s="56" t="s">
        <v>149</v>
      </c>
      <c r="C91" s="55" t="s">
        <v>153</v>
      </c>
      <c r="D91" s="56" t="s">
        <v>104</v>
      </c>
      <c r="E91" s="55" t="s">
        <v>62</v>
      </c>
      <c r="F91" s="55" t="s">
        <v>152</v>
      </c>
      <c r="G91" s="55" t="s">
        <v>62</v>
      </c>
      <c r="H91" s="55" t="s">
        <v>399</v>
      </c>
      <c r="I91" s="56">
        <v>10</v>
      </c>
      <c r="J91" s="56" t="s">
        <v>104</v>
      </c>
      <c r="K91" s="52"/>
      <c r="L91" s="52"/>
    </row>
    <row r="92" spans="1:12">
      <c r="A92" s="57">
        <v>621</v>
      </c>
      <c r="B92" s="57" t="s">
        <v>149</v>
      </c>
      <c r="C92" s="58" t="s">
        <v>151</v>
      </c>
      <c r="D92" s="57" t="s">
        <v>104</v>
      </c>
      <c r="E92" s="58" t="s">
        <v>61</v>
      </c>
      <c r="F92" s="58"/>
      <c r="G92" s="58" t="s">
        <v>61</v>
      </c>
      <c r="H92" s="58"/>
      <c r="I92" s="57">
        <v>10</v>
      </c>
      <c r="J92" s="57" t="s">
        <v>104</v>
      </c>
      <c r="K92" s="52"/>
      <c r="L92" s="52"/>
    </row>
    <row r="93" spans="1:12">
      <c r="A93" s="57">
        <v>622</v>
      </c>
      <c r="B93" s="57" t="s">
        <v>149</v>
      </c>
      <c r="C93" s="58" t="s">
        <v>150</v>
      </c>
      <c r="D93" s="57" t="s">
        <v>104</v>
      </c>
      <c r="E93" s="58" t="s">
        <v>66</v>
      </c>
      <c r="F93" s="58"/>
      <c r="G93" s="58" t="s">
        <v>66</v>
      </c>
      <c r="H93" s="58"/>
      <c r="I93" s="57">
        <v>10</v>
      </c>
      <c r="J93" s="57" t="s">
        <v>104</v>
      </c>
      <c r="K93" s="52"/>
      <c r="L93" s="52"/>
    </row>
    <row r="94" spans="1:12">
      <c r="A94" s="57">
        <v>623</v>
      </c>
      <c r="B94" s="57" t="s">
        <v>149</v>
      </c>
      <c r="C94" s="58" t="s">
        <v>148</v>
      </c>
      <c r="D94" s="57" t="s">
        <v>104</v>
      </c>
      <c r="E94" s="58" t="s">
        <v>63</v>
      </c>
      <c r="F94" s="58" t="s">
        <v>147</v>
      </c>
      <c r="G94" s="58" t="s">
        <v>63</v>
      </c>
      <c r="H94" s="58" t="s">
        <v>400</v>
      </c>
      <c r="I94" s="57">
        <v>10</v>
      </c>
      <c r="J94" s="57" t="s">
        <v>104</v>
      </c>
      <c r="K94" s="52"/>
      <c r="L94" s="52"/>
    </row>
    <row r="95" spans="1:12">
      <c r="A95" s="53">
        <v>701</v>
      </c>
      <c r="B95" s="53" t="s">
        <v>107</v>
      </c>
      <c r="C95" s="54" t="s">
        <v>146</v>
      </c>
      <c r="D95" s="53" t="s">
        <v>104</v>
      </c>
      <c r="E95" s="54" t="s">
        <v>79</v>
      </c>
      <c r="F95" s="54" t="s">
        <v>145</v>
      </c>
      <c r="G95" s="54" t="s">
        <v>79</v>
      </c>
      <c r="H95" s="54" t="s">
        <v>401</v>
      </c>
      <c r="I95" s="56">
        <v>10</v>
      </c>
      <c r="J95" s="53" t="s">
        <v>104</v>
      </c>
      <c r="K95" s="52"/>
      <c r="L95" s="52"/>
    </row>
    <row r="96" spans="1:12">
      <c r="A96" s="53">
        <v>702</v>
      </c>
      <c r="B96" s="53" t="s">
        <v>107</v>
      </c>
      <c r="C96" s="54" t="s">
        <v>144</v>
      </c>
      <c r="D96" s="53" t="s">
        <v>104</v>
      </c>
      <c r="E96" s="54" t="s">
        <v>66</v>
      </c>
      <c r="F96" s="54" t="s">
        <v>143</v>
      </c>
      <c r="G96" s="54" t="s">
        <v>66</v>
      </c>
      <c r="H96" s="54" t="s">
        <v>402</v>
      </c>
      <c r="I96" s="53">
        <v>10</v>
      </c>
      <c r="J96" s="53" t="s">
        <v>104</v>
      </c>
      <c r="K96" s="52"/>
      <c r="L96" s="52"/>
    </row>
    <row r="97" spans="1:12">
      <c r="A97" s="53">
        <v>703</v>
      </c>
      <c r="B97" s="53" t="s">
        <v>107</v>
      </c>
      <c r="C97" s="54" t="s">
        <v>142</v>
      </c>
      <c r="D97" s="53" t="s">
        <v>104</v>
      </c>
      <c r="E97" s="54" t="s">
        <v>66</v>
      </c>
      <c r="F97" s="54" t="s">
        <v>133</v>
      </c>
      <c r="G97" s="54" t="s">
        <v>66</v>
      </c>
      <c r="H97" s="54" t="s">
        <v>403</v>
      </c>
      <c r="I97" s="53">
        <v>10</v>
      </c>
      <c r="J97" s="53" t="s">
        <v>104</v>
      </c>
      <c r="K97" s="52"/>
      <c r="L97" s="52"/>
    </row>
    <row r="98" spans="1:12">
      <c r="A98" s="53">
        <v>704</v>
      </c>
      <c r="B98" s="53" t="s">
        <v>107</v>
      </c>
      <c r="C98" s="54" t="s">
        <v>141</v>
      </c>
      <c r="D98" s="53" t="s">
        <v>104</v>
      </c>
      <c r="E98" s="54" t="s">
        <v>431</v>
      </c>
      <c r="F98" s="54" t="s">
        <v>140</v>
      </c>
      <c r="G98" s="54" t="s">
        <v>431</v>
      </c>
      <c r="H98" s="54" t="s">
        <v>404</v>
      </c>
      <c r="I98" s="53">
        <v>10</v>
      </c>
      <c r="J98" s="53" t="s">
        <v>104</v>
      </c>
      <c r="K98" s="52"/>
      <c r="L98" s="52"/>
    </row>
    <row r="99" spans="1:12">
      <c r="A99" s="53">
        <v>705</v>
      </c>
      <c r="B99" s="53" t="s">
        <v>107</v>
      </c>
      <c r="C99" s="54" t="s">
        <v>139</v>
      </c>
      <c r="D99" s="53" t="s">
        <v>104</v>
      </c>
      <c r="E99" s="55" t="s">
        <v>63</v>
      </c>
      <c r="F99" s="54" t="s">
        <v>124</v>
      </c>
      <c r="G99" s="55" t="s">
        <v>63</v>
      </c>
      <c r="H99" s="55" t="s">
        <v>405</v>
      </c>
      <c r="I99" s="53">
        <v>10</v>
      </c>
      <c r="J99" s="53" t="s">
        <v>104</v>
      </c>
      <c r="K99" s="52"/>
      <c r="L99" s="52"/>
    </row>
    <row r="100" spans="1:12">
      <c r="A100" s="53">
        <v>706</v>
      </c>
      <c r="B100" s="53" t="s">
        <v>107</v>
      </c>
      <c r="C100" s="54" t="s">
        <v>138</v>
      </c>
      <c r="D100" s="53" t="s">
        <v>104</v>
      </c>
      <c r="E100" s="54" t="s">
        <v>67</v>
      </c>
      <c r="F100" s="54" t="s">
        <v>137</v>
      </c>
      <c r="G100" s="54" t="s">
        <v>67</v>
      </c>
      <c r="H100" s="54" t="s">
        <v>406</v>
      </c>
      <c r="I100" s="53">
        <v>10</v>
      </c>
      <c r="J100" s="53" t="s">
        <v>104</v>
      </c>
      <c r="K100" s="52"/>
      <c r="L100" s="52"/>
    </row>
    <row r="101" spans="1:12">
      <c r="A101" s="53">
        <v>707</v>
      </c>
      <c r="B101" s="53" t="s">
        <v>107</v>
      </c>
      <c r="C101" s="54" t="s">
        <v>136</v>
      </c>
      <c r="D101" s="53" t="s">
        <v>104</v>
      </c>
      <c r="E101" s="54" t="s">
        <v>71</v>
      </c>
      <c r="F101" s="54" t="s">
        <v>135</v>
      </c>
      <c r="G101" s="54" t="s">
        <v>71</v>
      </c>
      <c r="H101" s="54" t="s">
        <v>407</v>
      </c>
      <c r="I101" s="53">
        <v>10</v>
      </c>
      <c r="J101" s="53" t="s">
        <v>104</v>
      </c>
      <c r="K101" s="52"/>
      <c r="L101" s="52"/>
    </row>
    <row r="102" spans="1:12">
      <c r="A102" s="53">
        <v>708</v>
      </c>
      <c r="B102" s="53" t="s">
        <v>107</v>
      </c>
      <c r="C102" s="54" t="s">
        <v>134</v>
      </c>
      <c r="D102" s="53" t="s">
        <v>104</v>
      </c>
      <c r="E102" s="54" t="s">
        <v>66</v>
      </c>
      <c r="F102" s="54" t="s">
        <v>133</v>
      </c>
      <c r="G102" s="54" t="s">
        <v>66</v>
      </c>
      <c r="H102" s="54" t="s">
        <v>408</v>
      </c>
      <c r="I102" s="53">
        <v>10</v>
      </c>
      <c r="J102" s="53" t="s">
        <v>104</v>
      </c>
      <c r="K102" s="54"/>
      <c r="L102" s="52"/>
    </row>
    <row r="103" spans="1:12">
      <c r="A103" s="53">
        <v>709</v>
      </c>
      <c r="B103" s="53" t="s">
        <v>107</v>
      </c>
      <c r="C103" s="54" t="s">
        <v>132</v>
      </c>
      <c r="D103" s="53" t="s">
        <v>104</v>
      </c>
      <c r="E103" s="54" t="s">
        <v>63</v>
      </c>
      <c r="F103" s="54" t="s">
        <v>131</v>
      </c>
      <c r="G103" s="54" t="s">
        <v>63</v>
      </c>
      <c r="H103" s="54" t="s">
        <v>409</v>
      </c>
      <c r="I103" s="53">
        <v>10</v>
      </c>
      <c r="J103" s="53" t="s">
        <v>104</v>
      </c>
      <c r="K103" s="54"/>
      <c r="L103" s="52"/>
    </row>
    <row r="104" spans="1:12">
      <c r="A104" s="53">
        <v>710</v>
      </c>
      <c r="B104" s="53" t="s">
        <v>107</v>
      </c>
      <c r="C104" s="54" t="s">
        <v>130</v>
      </c>
      <c r="D104" s="53" t="s">
        <v>104</v>
      </c>
      <c r="E104" s="54" t="s">
        <v>66</v>
      </c>
      <c r="F104" s="54" t="s">
        <v>129</v>
      </c>
      <c r="G104" s="54" t="s">
        <v>66</v>
      </c>
      <c r="H104" s="54" t="s">
        <v>410</v>
      </c>
      <c r="I104" s="53">
        <v>10</v>
      </c>
      <c r="J104" s="53" t="s">
        <v>104</v>
      </c>
      <c r="K104" s="52"/>
      <c r="L104" s="52"/>
    </row>
    <row r="105" spans="1:12">
      <c r="A105" s="53">
        <v>711</v>
      </c>
      <c r="B105" s="53" t="s">
        <v>107</v>
      </c>
      <c r="C105" s="54" t="s">
        <v>128</v>
      </c>
      <c r="D105" s="53" t="s">
        <v>104</v>
      </c>
      <c r="E105" s="54" t="s">
        <v>72</v>
      </c>
      <c r="F105" s="54" t="s">
        <v>127</v>
      </c>
      <c r="G105" s="54" t="s">
        <v>72</v>
      </c>
      <c r="H105" s="54" t="s">
        <v>411</v>
      </c>
      <c r="I105" s="53">
        <v>10</v>
      </c>
      <c r="J105" s="53" t="s">
        <v>104</v>
      </c>
      <c r="K105" s="52"/>
      <c r="L105" s="52"/>
    </row>
    <row r="106" spans="1:12">
      <c r="A106" s="53">
        <v>712</v>
      </c>
      <c r="B106" s="53" t="s">
        <v>107</v>
      </c>
      <c r="C106" s="54" t="s">
        <v>126</v>
      </c>
      <c r="D106" s="53" t="s">
        <v>104</v>
      </c>
      <c r="E106" s="55" t="s">
        <v>63</v>
      </c>
      <c r="F106" s="54" t="s">
        <v>118</v>
      </c>
      <c r="G106" s="55" t="s">
        <v>63</v>
      </c>
      <c r="H106" s="55" t="s">
        <v>412</v>
      </c>
      <c r="I106" s="53">
        <v>10</v>
      </c>
      <c r="J106" s="53" t="s">
        <v>104</v>
      </c>
      <c r="K106" s="52"/>
      <c r="L106" s="52"/>
    </row>
    <row r="107" spans="1:12">
      <c r="A107" s="53">
        <v>713</v>
      </c>
      <c r="B107" s="53" t="s">
        <v>107</v>
      </c>
      <c r="C107" s="54" t="s">
        <v>125</v>
      </c>
      <c r="D107" s="53" t="s">
        <v>104</v>
      </c>
      <c r="E107" s="54" t="s">
        <v>63</v>
      </c>
      <c r="F107" s="54" t="s">
        <v>124</v>
      </c>
      <c r="G107" s="54" t="s">
        <v>63</v>
      </c>
      <c r="H107" s="54" t="s">
        <v>413</v>
      </c>
      <c r="I107" s="53">
        <v>10</v>
      </c>
      <c r="J107" s="53" t="s">
        <v>104</v>
      </c>
      <c r="K107" s="52"/>
      <c r="L107" s="52"/>
    </row>
    <row r="108" spans="1:12">
      <c r="A108" s="53">
        <v>714</v>
      </c>
      <c r="B108" s="53" t="s">
        <v>107</v>
      </c>
      <c r="C108" s="54" t="s">
        <v>123</v>
      </c>
      <c r="D108" s="53" t="s">
        <v>104</v>
      </c>
      <c r="E108" s="54" t="s">
        <v>62</v>
      </c>
      <c r="F108" s="54" t="s">
        <v>122</v>
      </c>
      <c r="G108" s="54" t="s">
        <v>62</v>
      </c>
      <c r="H108" s="54" t="s">
        <v>414</v>
      </c>
      <c r="I108" s="53">
        <v>10</v>
      </c>
      <c r="J108" s="53" t="s">
        <v>104</v>
      </c>
      <c r="K108" s="52"/>
      <c r="L108" s="52"/>
    </row>
    <row r="109" spans="1:12">
      <c r="A109" s="53">
        <v>715</v>
      </c>
      <c r="B109" s="53" t="s">
        <v>107</v>
      </c>
      <c r="C109" s="54" t="s">
        <v>121</v>
      </c>
      <c r="D109" s="53" t="s">
        <v>104</v>
      </c>
      <c r="E109" s="54" t="s">
        <v>63</v>
      </c>
      <c r="F109" s="54" t="s">
        <v>120</v>
      </c>
      <c r="G109" s="54" t="s">
        <v>63</v>
      </c>
      <c r="H109" s="54" t="s">
        <v>415</v>
      </c>
      <c r="I109" s="53">
        <v>10</v>
      </c>
      <c r="J109" s="53" t="s">
        <v>104</v>
      </c>
      <c r="K109" s="52"/>
      <c r="L109" s="52"/>
    </row>
    <row r="110" spans="1:12">
      <c r="A110" s="53">
        <v>716</v>
      </c>
      <c r="B110" s="53" t="s">
        <v>107</v>
      </c>
      <c r="C110" s="54" t="s">
        <v>119</v>
      </c>
      <c r="D110" s="53" t="s">
        <v>104</v>
      </c>
      <c r="E110" s="54" t="s">
        <v>63</v>
      </c>
      <c r="F110" s="54" t="s">
        <v>118</v>
      </c>
      <c r="G110" s="54" t="s">
        <v>63</v>
      </c>
      <c r="H110" s="54" t="s">
        <v>416</v>
      </c>
      <c r="I110" s="53">
        <v>10</v>
      </c>
      <c r="J110" s="53" t="s">
        <v>104</v>
      </c>
      <c r="K110" s="52"/>
      <c r="L110" s="52"/>
    </row>
    <row r="111" spans="1:12">
      <c r="A111" s="53">
        <v>717</v>
      </c>
      <c r="B111" s="53" t="s">
        <v>107</v>
      </c>
      <c r="C111" s="54" t="s">
        <v>117</v>
      </c>
      <c r="D111" s="53" t="s">
        <v>104</v>
      </c>
      <c r="E111" s="54" t="s">
        <v>61</v>
      </c>
      <c r="F111" s="54" t="s">
        <v>116</v>
      </c>
      <c r="G111" s="54" t="s">
        <v>61</v>
      </c>
      <c r="H111" s="54" t="s">
        <v>417</v>
      </c>
      <c r="I111" s="53">
        <v>10</v>
      </c>
      <c r="J111" s="53" t="s">
        <v>104</v>
      </c>
      <c r="K111" s="52"/>
      <c r="L111" s="52"/>
    </row>
    <row r="112" spans="1:12">
      <c r="A112" s="53">
        <v>718</v>
      </c>
      <c r="B112" s="53" t="s">
        <v>107</v>
      </c>
      <c r="C112" s="54" t="s">
        <v>115</v>
      </c>
      <c r="D112" s="53" t="s">
        <v>104</v>
      </c>
      <c r="E112" s="54" t="s">
        <v>66</v>
      </c>
      <c r="F112" s="54" t="s">
        <v>114</v>
      </c>
      <c r="G112" s="54" t="s">
        <v>66</v>
      </c>
      <c r="H112" s="54" t="s">
        <v>378</v>
      </c>
      <c r="I112" s="53">
        <v>10</v>
      </c>
      <c r="J112" s="53" t="s">
        <v>104</v>
      </c>
      <c r="K112" s="52"/>
      <c r="L112" s="52"/>
    </row>
    <row r="113" spans="1:12">
      <c r="A113" s="53">
        <v>719</v>
      </c>
      <c r="B113" s="53" t="s">
        <v>107</v>
      </c>
      <c r="C113" s="54" t="s">
        <v>113</v>
      </c>
      <c r="D113" s="53" t="s">
        <v>104</v>
      </c>
      <c r="E113" s="54" t="s">
        <v>61</v>
      </c>
      <c r="F113" s="54" t="s">
        <v>112</v>
      </c>
      <c r="G113" s="54" t="s">
        <v>61</v>
      </c>
      <c r="H113" s="54" t="s">
        <v>418</v>
      </c>
      <c r="I113" s="53">
        <v>10</v>
      </c>
      <c r="J113" s="53" t="s">
        <v>104</v>
      </c>
      <c r="K113" s="52"/>
      <c r="L113" s="52"/>
    </row>
    <row r="114" spans="1:12">
      <c r="A114" s="53">
        <v>720</v>
      </c>
      <c r="B114" s="53" t="s">
        <v>107</v>
      </c>
      <c r="C114" s="54" t="s">
        <v>111</v>
      </c>
      <c r="D114" s="53" t="s">
        <v>104</v>
      </c>
      <c r="E114" s="54" t="s">
        <v>63</v>
      </c>
      <c r="F114" s="54" t="s">
        <v>110</v>
      </c>
      <c r="G114" s="54" t="s">
        <v>63</v>
      </c>
      <c r="H114" s="54" t="s">
        <v>419</v>
      </c>
      <c r="I114" s="53">
        <v>10</v>
      </c>
      <c r="J114" s="53" t="s">
        <v>104</v>
      </c>
      <c r="K114" s="52"/>
      <c r="L114" s="52"/>
    </row>
    <row r="115" spans="1:12">
      <c r="A115" s="53">
        <v>721</v>
      </c>
      <c r="B115" s="53" t="s">
        <v>107</v>
      </c>
      <c r="C115" s="54" t="s">
        <v>109</v>
      </c>
      <c r="D115" s="53" t="s">
        <v>104</v>
      </c>
      <c r="E115" s="54" t="s">
        <v>429</v>
      </c>
      <c r="F115" s="54" t="s">
        <v>108</v>
      </c>
      <c r="G115" s="54" t="s">
        <v>429</v>
      </c>
      <c r="H115" s="54" t="s">
        <v>420</v>
      </c>
      <c r="I115" s="53">
        <v>10</v>
      </c>
      <c r="J115" s="53" t="s">
        <v>104</v>
      </c>
      <c r="K115" s="52"/>
      <c r="L115" s="52"/>
    </row>
    <row r="116" spans="1:12">
      <c r="A116" s="53">
        <v>722</v>
      </c>
      <c r="B116" s="53" t="s">
        <v>107</v>
      </c>
      <c r="C116" s="54" t="s">
        <v>106</v>
      </c>
      <c r="D116" s="53" t="s">
        <v>104</v>
      </c>
      <c r="E116" s="54" t="s">
        <v>74</v>
      </c>
      <c r="F116" s="54" t="s">
        <v>105</v>
      </c>
      <c r="G116" s="54" t="s">
        <v>74</v>
      </c>
      <c r="H116" s="54" t="s">
        <v>421</v>
      </c>
      <c r="I116" s="53">
        <v>10</v>
      </c>
      <c r="J116" s="53" t="s">
        <v>104</v>
      </c>
      <c r="K116" s="52"/>
      <c r="L116" s="52"/>
    </row>
    <row r="117" spans="1:12">
      <c r="A117" s="53">
        <v>801</v>
      </c>
      <c r="B117" s="53" t="s">
        <v>87</v>
      </c>
      <c r="C117" s="54" t="s">
        <v>103</v>
      </c>
      <c r="D117" s="53" t="s">
        <v>84</v>
      </c>
      <c r="E117" s="54" t="s">
        <v>65</v>
      </c>
      <c r="F117" s="54" t="s">
        <v>102</v>
      </c>
      <c r="G117" s="54" t="s">
        <v>65</v>
      </c>
      <c r="H117" s="54" t="s">
        <v>422</v>
      </c>
      <c r="I117" s="53">
        <v>10</v>
      </c>
      <c r="J117" s="53" t="s">
        <v>84</v>
      </c>
      <c r="K117" s="52"/>
      <c r="L117" s="52"/>
    </row>
    <row r="118" spans="1:12">
      <c r="A118" s="53">
        <v>802</v>
      </c>
      <c r="B118" s="53" t="s">
        <v>87</v>
      </c>
      <c r="C118" s="54" t="s">
        <v>101</v>
      </c>
      <c r="D118" s="53" t="s">
        <v>84</v>
      </c>
      <c r="E118" s="54" t="s">
        <v>437</v>
      </c>
      <c r="F118" s="54" t="s">
        <v>100</v>
      </c>
      <c r="G118" s="54" t="s">
        <v>437</v>
      </c>
      <c r="H118" s="54" t="s">
        <v>423</v>
      </c>
      <c r="I118" s="53">
        <v>10</v>
      </c>
      <c r="J118" s="53" t="s">
        <v>84</v>
      </c>
      <c r="K118" s="52"/>
      <c r="L118" s="52"/>
    </row>
    <row r="119" spans="1:12">
      <c r="A119" s="53">
        <v>803</v>
      </c>
      <c r="B119" s="53" t="s">
        <v>87</v>
      </c>
      <c r="C119" s="54" t="s">
        <v>99</v>
      </c>
      <c r="D119" s="53" t="s">
        <v>84</v>
      </c>
      <c r="E119" s="54" t="s">
        <v>71</v>
      </c>
      <c r="F119" s="54" t="s">
        <v>98</v>
      </c>
      <c r="G119" s="54" t="s">
        <v>71</v>
      </c>
      <c r="H119" s="54" t="s">
        <v>424</v>
      </c>
      <c r="I119" s="53">
        <v>10</v>
      </c>
      <c r="J119" s="53" t="s">
        <v>84</v>
      </c>
      <c r="K119" s="52"/>
      <c r="L119" s="52"/>
    </row>
    <row r="120" spans="1:12">
      <c r="A120" s="53">
        <v>804</v>
      </c>
      <c r="B120" s="53" t="s">
        <v>87</v>
      </c>
      <c r="C120" s="54" t="s">
        <v>97</v>
      </c>
      <c r="D120" s="53" t="s">
        <v>84</v>
      </c>
      <c r="E120" s="54" t="s">
        <v>66</v>
      </c>
      <c r="F120" s="54" t="s">
        <v>96</v>
      </c>
      <c r="G120" s="54" t="s">
        <v>66</v>
      </c>
      <c r="H120" s="54" t="s">
        <v>386</v>
      </c>
      <c r="I120" s="53">
        <v>10</v>
      </c>
      <c r="J120" s="53" t="s">
        <v>84</v>
      </c>
      <c r="K120" s="52"/>
      <c r="L120" s="52"/>
    </row>
    <row r="121" spans="1:12">
      <c r="A121" s="53">
        <v>805</v>
      </c>
      <c r="B121" s="53" t="s">
        <v>87</v>
      </c>
      <c r="C121" s="54" t="s">
        <v>95</v>
      </c>
      <c r="D121" s="53" t="s">
        <v>84</v>
      </c>
      <c r="E121" s="54" t="s">
        <v>62</v>
      </c>
      <c r="F121" s="54" t="s">
        <v>94</v>
      </c>
      <c r="G121" s="54" t="s">
        <v>62</v>
      </c>
      <c r="H121" s="54" t="s">
        <v>388</v>
      </c>
      <c r="I121" s="53">
        <v>10</v>
      </c>
      <c r="J121" s="53" t="s">
        <v>84</v>
      </c>
      <c r="K121" s="52"/>
      <c r="L121" s="52"/>
    </row>
    <row r="122" spans="1:12">
      <c r="A122" s="53">
        <v>806</v>
      </c>
      <c r="B122" s="53" t="s">
        <v>87</v>
      </c>
      <c r="C122" s="54" t="s">
        <v>93</v>
      </c>
      <c r="D122" s="53" t="s">
        <v>84</v>
      </c>
      <c r="E122" s="54" t="s">
        <v>65</v>
      </c>
      <c r="F122" s="54" t="s">
        <v>92</v>
      </c>
      <c r="G122" s="54" t="s">
        <v>65</v>
      </c>
      <c r="H122" s="54" t="s">
        <v>425</v>
      </c>
      <c r="I122" s="53">
        <v>10</v>
      </c>
      <c r="J122" s="53" t="s">
        <v>84</v>
      </c>
      <c r="K122" s="52"/>
      <c r="L122" s="52"/>
    </row>
    <row r="123" spans="1:12">
      <c r="A123" s="53">
        <v>807</v>
      </c>
      <c r="B123" s="53" t="s">
        <v>87</v>
      </c>
      <c r="C123" s="54" t="s">
        <v>91</v>
      </c>
      <c r="D123" s="53" t="s">
        <v>84</v>
      </c>
      <c r="E123" s="54" t="s">
        <v>63</v>
      </c>
      <c r="F123" s="54" t="s">
        <v>90</v>
      </c>
      <c r="G123" s="54" t="s">
        <v>63</v>
      </c>
      <c r="H123" s="54" t="s">
        <v>426</v>
      </c>
      <c r="I123" s="53">
        <v>10</v>
      </c>
      <c r="J123" s="53" t="s">
        <v>84</v>
      </c>
      <c r="K123" s="52"/>
      <c r="L123" s="52"/>
    </row>
    <row r="124" spans="1:12">
      <c r="A124" s="53">
        <v>808</v>
      </c>
      <c r="B124" s="53" t="s">
        <v>87</v>
      </c>
      <c r="C124" s="54" t="s">
        <v>89</v>
      </c>
      <c r="D124" s="53" t="s">
        <v>84</v>
      </c>
      <c r="E124" s="54" t="s">
        <v>66</v>
      </c>
      <c r="F124" s="54" t="s">
        <v>88</v>
      </c>
      <c r="G124" s="54" t="s">
        <v>66</v>
      </c>
      <c r="H124" s="54" t="s">
        <v>393</v>
      </c>
      <c r="I124" s="53">
        <v>10</v>
      </c>
      <c r="J124" s="53" t="s">
        <v>84</v>
      </c>
      <c r="K124" s="52"/>
      <c r="L124" s="52"/>
    </row>
    <row r="125" spans="1:12">
      <c r="A125" s="53">
        <v>809</v>
      </c>
      <c r="B125" s="53" t="s">
        <v>87</v>
      </c>
      <c r="C125" s="54" t="s">
        <v>86</v>
      </c>
      <c r="D125" s="53" t="s">
        <v>84</v>
      </c>
      <c r="E125" s="54" t="s">
        <v>66</v>
      </c>
      <c r="F125" s="54" t="s">
        <v>85</v>
      </c>
      <c r="G125" s="54" t="s">
        <v>66</v>
      </c>
      <c r="H125" s="54" t="s">
        <v>427</v>
      </c>
      <c r="I125" s="53">
        <v>10</v>
      </c>
      <c r="J125" s="53" t="s">
        <v>84</v>
      </c>
      <c r="K125" s="52"/>
      <c r="L125" s="52"/>
    </row>
  </sheetData>
  <phoneticPr fontId="2"/>
  <pageMargins left="0.51181102362204722" right="0.51181102362204722" top="0.55118110236220474" bottom="0.35433070866141736" header="0.31496062992125984" footer="0.31496062992125984"/>
  <pageSetup paperSize="9" scale="98" fitToHeight="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topLeftCell="A46" zoomScale="95" zoomScaleNormal="95" workbookViewId="0">
      <selection activeCell="F46" sqref="F1:F1048576"/>
    </sheetView>
  </sheetViews>
  <sheetFormatPr defaultRowHeight="12"/>
  <cols>
    <col min="1" max="1" width="5.875" style="143" bestFit="1" customWidth="1"/>
    <col min="2" max="2" width="4.5" style="143" customWidth="1"/>
    <col min="3" max="3" width="4.5" style="143" bestFit="1" customWidth="1"/>
    <col min="4" max="4" width="9.5" style="138" bestFit="1" customWidth="1"/>
    <col min="5" max="5" width="4.5" style="143" bestFit="1" customWidth="1"/>
    <col min="6" max="235" width="9" style="138"/>
    <col min="236" max="236" width="13.5" style="138" customWidth="1"/>
    <col min="237" max="237" width="18.125" style="138" customWidth="1"/>
    <col min="238" max="238" width="9.5" style="138" customWidth="1"/>
    <col min="239" max="239" width="51.25" style="138" customWidth="1"/>
    <col min="240" max="240" width="15" style="138" customWidth="1"/>
    <col min="241" max="241" width="4.625" style="138" customWidth="1"/>
    <col min="242" max="243" width="4.75" style="138" customWidth="1"/>
    <col min="244" max="244" width="4.5" style="138" customWidth="1"/>
    <col min="245" max="245" width="8" style="138" bestFit="1" customWidth="1"/>
    <col min="246" max="247" width="0" style="138" hidden="1" customWidth="1"/>
    <col min="248" max="248" width="9.25" style="138" customWidth="1"/>
    <col min="249" max="249" width="7.75" style="138" customWidth="1"/>
    <col min="250" max="250" width="24.375" style="138" customWidth="1"/>
    <col min="251" max="252" width="22.375" style="138" customWidth="1"/>
    <col min="253" max="491" width="9" style="138"/>
    <col min="492" max="492" width="13.5" style="138" customWidth="1"/>
    <col min="493" max="493" width="18.125" style="138" customWidth="1"/>
    <col min="494" max="494" width="9.5" style="138" customWidth="1"/>
    <col min="495" max="495" width="51.25" style="138" customWidth="1"/>
    <col min="496" max="496" width="15" style="138" customWidth="1"/>
    <col min="497" max="497" width="4.625" style="138" customWidth="1"/>
    <col min="498" max="499" width="4.75" style="138" customWidth="1"/>
    <col min="500" max="500" width="4.5" style="138" customWidth="1"/>
    <col min="501" max="501" width="8" style="138" bestFit="1" customWidth="1"/>
    <col min="502" max="503" width="0" style="138" hidden="1" customWidth="1"/>
    <col min="504" max="504" width="9.25" style="138" customWidth="1"/>
    <col min="505" max="505" width="7.75" style="138" customWidth="1"/>
    <col min="506" max="506" width="24.375" style="138" customWidth="1"/>
    <col min="507" max="508" width="22.375" style="138" customWidth="1"/>
    <col min="509" max="747" width="9" style="138"/>
    <col min="748" max="748" width="13.5" style="138" customWidth="1"/>
    <col min="749" max="749" width="18.125" style="138" customWidth="1"/>
    <col min="750" max="750" width="9.5" style="138" customWidth="1"/>
    <col min="751" max="751" width="51.25" style="138" customWidth="1"/>
    <col min="752" max="752" width="15" style="138" customWidth="1"/>
    <col min="753" max="753" width="4.625" style="138" customWidth="1"/>
    <col min="754" max="755" width="4.75" style="138" customWidth="1"/>
    <col min="756" max="756" width="4.5" style="138" customWidth="1"/>
    <col min="757" max="757" width="8" style="138" bestFit="1" customWidth="1"/>
    <col min="758" max="759" width="0" style="138" hidden="1" customWidth="1"/>
    <col min="760" max="760" width="9.25" style="138" customWidth="1"/>
    <col min="761" max="761" width="7.75" style="138" customWidth="1"/>
    <col min="762" max="762" width="24.375" style="138" customWidth="1"/>
    <col min="763" max="764" width="22.375" style="138" customWidth="1"/>
    <col min="765" max="1003" width="9" style="138"/>
    <col min="1004" max="1004" width="13.5" style="138" customWidth="1"/>
    <col min="1005" max="1005" width="18.125" style="138" customWidth="1"/>
    <col min="1006" max="1006" width="9.5" style="138" customWidth="1"/>
    <col min="1007" max="1007" width="51.25" style="138" customWidth="1"/>
    <col min="1008" max="1008" width="15" style="138" customWidth="1"/>
    <col min="1009" max="1009" width="4.625" style="138" customWidth="1"/>
    <col min="1010" max="1011" width="4.75" style="138" customWidth="1"/>
    <col min="1012" max="1012" width="4.5" style="138" customWidth="1"/>
    <col min="1013" max="1013" width="8" style="138" bestFit="1" customWidth="1"/>
    <col min="1014" max="1015" width="0" style="138" hidden="1" customWidth="1"/>
    <col min="1016" max="1016" width="9.25" style="138" customWidth="1"/>
    <col min="1017" max="1017" width="7.75" style="138" customWidth="1"/>
    <col min="1018" max="1018" width="24.375" style="138" customWidth="1"/>
    <col min="1019" max="1020" width="22.375" style="138" customWidth="1"/>
    <col min="1021" max="1259" width="9" style="138"/>
    <col min="1260" max="1260" width="13.5" style="138" customWidth="1"/>
    <col min="1261" max="1261" width="18.125" style="138" customWidth="1"/>
    <col min="1262" max="1262" width="9.5" style="138" customWidth="1"/>
    <col min="1263" max="1263" width="51.25" style="138" customWidth="1"/>
    <col min="1264" max="1264" width="15" style="138" customWidth="1"/>
    <col min="1265" max="1265" width="4.625" style="138" customWidth="1"/>
    <col min="1266" max="1267" width="4.75" style="138" customWidth="1"/>
    <col min="1268" max="1268" width="4.5" style="138" customWidth="1"/>
    <col min="1269" max="1269" width="8" style="138" bestFit="1" customWidth="1"/>
    <col min="1270" max="1271" width="0" style="138" hidden="1" customWidth="1"/>
    <col min="1272" max="1272" width="9.25" style="138" customWidth="1"/>
    <col min="1273" max="1273" width="7.75" style="138" customWidth="1"/>
    <col min="1274" max="1274" width="24.375" style="138" customWidth="1"/>
    <col min="1275" max="1276" width="22.375" style="138" customWidth="1"/>
    <col min="1277" max="1515" width="9" style="138"/>
    <col min="1516" max="1516" width="13.5" style="138" customWidth="1"/>
    <col min="1517" max="1517" width="18.125" style="138" customWidth="1"/>
    <col min="1518" max="1518" width="9.5" style="138" customWidth="1"/>
    <col min="1519" max="1519" width="51.25" style="138" customWidth="1"/>
    <col min="1520" max="1520" width="15" style="138" customWidth="1"/>
    <col min="1521" max="1521" width="4.625" style="138" customWidth="1"/>
    <col min="1522" max="1523" width="4.75" style="138" customWidth="1"/>
    <col min="1524" max="1524" width="4.5" style="138" customWidth="1"/>
    <col min="1525" max="1525" width="8" style="138" bestFit="1" customWidth="1"/>
    <col min="1526" max="1527" width="0" style="138" hidden="1" customWidth="1"/>
    <col min="1528" max="1528" width="9.25" style="138" customWidth="1"/>
    <col min="1529" max="1529" width="7.75" style="138" customWidth="1"/>
    <col min="1530" max="1530" width="24.375" style="138" customWidth="1"/>
    <col min="1531" max="1532" width="22.375" style="138" customWidth="1"/>
    <col min="1533" max="1771" width="9" style="138"/>
    <col min="1772" max="1772" width="13.5" style="138" customWidth="1"/>
    <col min="1773" max="1773" width="18.125" style="138" customWidth="1"/>
    <col min="1774" max="1774" width="9.5" style="138" customWidth="1"/>
    <col min="1775" max="1775" width="51.25" style="138" customWidth="1"/>
    <col min="1776" max="1776" width="15" style="138" customWidth="1"/>
    <col min="1777" max="1777" width="4.625" style="138" customWidth="1"/>
    <col min="1778" max="1779" width="4.75" style="138" customWidth="1"/>
    <col min="1780" max="1780" width="4.5" style="138" customWidth="1"/>
    <col min="1781" max="1781" width="8" style="138" bestFit="1" customWidth="1"/>
    <col min="1782" max="1783" width="0" style="138" hidden="1" customWidth="1"/>
    <col min="1784" max="1784" width="9.25" style="138" customWidth="1"/>
    <col min="1785" max="1785" width="7.75" style="138" customWidth="1"/>
    <col min="1786" max="1786" width="24.375" style="138" customWidth="1"/>
    <col min="1787" max="1788" width="22.375" style="138" customWidth="1"/>
    <col min="1789" max="2027" width="9" style="138"/>
    <col min="2028" max="2028" width="13.5" style="138" customWidth="1"/>
    <col min="2029" max="2029" width="18.125" style="138" customWidth="1"/>
    <col min="2030" max="2030" width="9.5" style="138" customWidth="1"/>
    <col min="2031" max="2031" width="51.25" style="138" customWidth="1"/>
    <col min="2032" max="2032" width="15" style="138" customWidth="1"/>
    <col min="2033" max="2033" width="4.625" style="138" customWidth="1"/>
    <col min="2034" max="2035" width="4.75" style="138" customWidth="1"/>
    <col min="2036" max="2036" width="4.5" style="138" customWidth="1"/>
    <col min="2037" max="2037" width="8" style="138" bestFit="1" customWidth="1"/>
    <col min="2038" max="2039" width="0" style="138" hidden="1" customWidth="1"/>
    <col min="2040" max="2040" width="9.25" style="138" customWidth="1"/>
    <col min="2041" max="2041" width="7.75" style="138" customWidth="1"/>
    <col min="2042" max="2042" width="24.375" style="138" customWidth="1"/>
    <col min="2043" max="2044" width="22.375" style="138" customWidth="1"/>
    <col min="2045" max="2283" width="9" style="138"/>
    <col min="2284" max="2284" width="13.5" style="138" customWidth="1"/>
    <col min="2285" max="2285" width="18.125" style="138" customWidth="1"/>
    <col min="2286" max="2286" width="9.5" style="138" customWidth="1"/>
    <col min="2287" max="2287" width="51.25" style="138" customWidth="1"/>
    <col min="2288" max="2288" width="15" style="138" customWidth="1"/>
    <col min="2289" max="2289" width="4.625" style="138" customWidth="1"/>
    <col min="2290" max="2291" width="4.75" style="138" customWidth="1"/>
    <col min="2292" max="2292" width="4.5" style="138" customWidth="1"/>
    <col min="2293" max="2293" width="8" style="138" bestFit="1" customWidth="1"/>
    <col min="2294" max="2295" width="0" style="138" hidden="1" customWidth="1"/>
    <col min="2296" max="2296" width="9.25" style="138" customWidth="1"/>
    <col min="2297" max="2297" width="7.75" style="138" customWidth="1"/>
    <col min="2298" max="2298" width="24.375" style="138" customWidth="1"/>
    <col min="2299" max="2300" width="22.375" style="138" customWidth="1"/>
    <col min="2301" max="2539" width="9" style="138"/>
    <col min="2540" max="2540" width="13.5" style="138" customWidth="1"/>
    <col min="2541" max="2541" width="18.125" style="138" customWidth="1"/>
    <col min="2542" max="2542" width="9.5" style="138" customWidth="1"/>
    <col min="2543" max="2543" width="51.25" style="138" customWidth="1"/>
    <col min="2544" max="2544" width="15" style="138" customWidth="1"/>
    <col min="2545" max="2545" width="4.625" style="138" customWidth="1"/>
    <col min="2546" max="2547" width="4.75" style="138" customWidth="1"/>
    <col min="2548" max="2548" width="4.5" style="138" customWidth="1"/>
    <col min="2549" max="2549" width="8" style="138" bestFit="1" customWidth="1"/>
    <col min="2550" max="2551" width="0" style="138" hidden="1" customWidth="1"/>
    <col min="2552" max="2552" width="9.25" style="138" customWidth="1"/>
    <col min="2553" max="2553" width="7.75" style="138" customWidth="1"/>
    <col min="2554" max="2554" width="24.375" style="138" customWidth="1"/>
    <col min="2555" max="2556" width="22.375" style="138" customWidth="1"/>
    <col min="2557" max="2795" width="9" style="138"/>
    <col min="2796" max="2796" width="13.5" style="138" customWidth="1"/>
    <col min="2797" max="2797" width="18.125" style="138" customWidth="1"/>
    <col min="2798" max="2798" width="9.5" style="138" customWidth="1"/>
    <col min="2799" max="2799" width="51.25" style="138" customWidth="1"/>
    <col min="2800" max="2800" width="15" style="138" customWidth="1"/>
    <col min="2801" max="2801" width="4.625" style="138" customWidth="1"/>
    <col min="2802" max="2803" width="4.75" style="138" customWidth="1"/>
    <col min="2804" max="2804" width="4.5" style="138" customWidth="1"/>
    <col min="2805" max="2805" width="8" style="138" bestFit="1" customWidth="1"/>
    <col min="2806" max="2807" width="0" style="138" hidden="1" customWidth="1"/>
    <col min="2808" max="2808" width="9.25" style="138" customWidth="1"/>
    <col min="2809" max="2809" width="7.75" style="138" customWidth="1"/>
    <col min="2810" max="2810" width="24.375" style="138" customWidth="1"/>
    <col min="2811" max="2812" width="22.375" style="138" customWidth="1"/>
    <col min="2813" max="3051" width="9" style="138"/>
    <col min="3052" max="3052" width="13.5" style="138" customWidth="1"/>
    <col min="3053" max="3053" width="18.125" style="138" customWidth="1"/>
    <col min="3054" max="3054" width="9.5" style="138" customWidth="1"/>
    <col min="3055" max="3055" width="51.25" style="138" customWidth="1"/>
    <col min="3056" max="3056" width="15" style="138" customWidth="1"/>
    <col min="3057" max="3057" width="4.625" style="138" customWidth="1"/>
    <col min="3058" max="3059" width="4.75" style="138" customWidth="1"/>
    <col min="3060" max="3060" width="4.5" style="138" customWidth="1"/>
    <col min="3061" max="3061" width="8" style="138" bestFit="1" customWidth="1"/>
    <col min="3062" max="3063" width="0" style="138" hidden="1" customWidth="1"/>
    <col min="3064" max="3064" width="9.25" style="138" customWidth="1"/>
    <col min="3065" max="3065" width="7.75" style="138" customWidth="1"/>
    <col min="3066" max="3066" width="24.375" style="138" customWidth="1"/>
    <col min="3067" max="3068" width="22.375" style="138" customWidth="1"/>
    <col min="3069" max="3307" width="9" style="138"/>
    <col min="3308" max="3308" width="13.5" style="138" customWidth="1"/>
    <col min="3309" max="3309" width="18.125" style="138" customWidth="1"/>
    <col min="3310" max="3310" width="9.5" style="138" customWidth="1"/>
    <col min="3311" max="3311" width="51.25" style="138" customWidth="1"/>
    <col min="3312" max="3312" width="15" style="138" customWidth="1"/>
    <col min="3313" max="3313" width="4.625" style="138" customWidth="1"/>
    <col min="3314" max="3315" width="4.75" style="138" customWidth="1"/>
    <col min="3316" max="3316" width="4.5" style="138" customWidth="1"/>
    <col min="3317" max="3317" width="8" style="138" bestFit="1" customWidth="1"/>
    <col min="3318" max="3319" width="0" style="138" hidden="1" customWidth="1"/>
    <col min="3320" max="3320" width="9.25" style="138" customWidth="1"/>
    <col min="3321" max="3321" width="7.75" style="138" customWidth="1"/>
    <col min="3322" max="3322" width="24.375" style="138" customWidth="1"/>
    <col min="3323" max="3324" width="22.375" style="138" customWidth="1"/>
    <col min="3325" max="3563" width="9" style="138"/>
    <col min="3564" max="3564" width="13.5" style="138" customWidth="1"/>
    <col min="3565" max="3565" width="18.125" style="138" customWidth="1"/>
    <col min="3566" max="3566" width="9.5" style="138" customWidth="1"/>
    <col min="3567" max="3567" width="51.25" style="138" customWidth="1"/>
    <col min="3568" max="3568" width="15" style="138" customWidth="1"/>
    <col min="3569" max="3569" width="4.625" style="138" customWidth="1"/>
    <col min="3570" max="3571" width="4.75" style="138" customWidth="1"/>
    <col min="3572" max="3572" width="4.5" style="138" customWidth="1"/>
    <col min="3573" max="3573" width="8" style="138" bestFit="1" customWidth="1"/>
    <col min="3574" max="3575" width="0" style="138" hidden="1" customWidth="1"/>
    <col min="3576" max="3576" width="9.25" style="138" customWidth="1"/>
    <col min="3577" max="3577" width="7.75" style="138" customWidth="1"/>
    <col min="3578" max="3578" width="24.375" style="138" customWidth="1"/>
    <col min="3579" max="3580" width="22.375" style="138" customWidth="1"/>
    <col min="3581" max="3819" width="9" style="138"/>
    <col min="3820" max="3820" width="13.5" style="138" customWidth="1"/>
    <col min="3821" max="3821" width="18.125" style="138" customWidth="1"/>
    <col min="3822" max="3822" width="9.5" style="138" customWidth="1"/>
    <col min="3823" max="3823" width="51.25" style="138" customWidth="1"/>
    <col min="3824" max="3824" width="15" style="138" customWidth="1"/>
    <col min="3825" max="3825" width="4.625" style="138" customWidth="1"/>
    <col min="3826" max="3827" width="4.75" style="138" customWidth="1"/>
    <col min="3828" max="3828" width="4.5" style="138" customWidth="1"/>
    <col min="3829" max="3829" width="8" style="138" bestFit="1" customWidth="1"/>
    <col min="3830" max="3831" width="0" style="138" hidden="1" customWidth="1"/>
    <col min="3832" max="3832" width="9.25" style="138" customWidth="1"/>
    <col min="3833" max="3833" width="7.75" style="138" customWidth="1"/>
    <col min="3834" max="3834" width="24.375" style="138" customWidth="1"/>
    <col min="3835" max="3836" width="22.375" style="138" customWidth="1"/>
    <col min="3837" max="4075" width="9" style="138"/>
    <col min="4076" max="4076" width="13.5" style="138" customWidth="1"/>
    <col min="4077" max="4077" width="18.125" style="138" customWidth="1"/>
    <col min="4078" max="4078" width="9.5" style="138" customWidth="1"/>
    <col min="4079" max="4079" width="51.25" style="138" customWidth="1"/>
    <col min="4080" max="4080" width="15" style="138" customWidth="1"/>
    <col min="4081" max="4081" width="4.625" style="138" customWidth="1"/>
    <col min="4082" max="4083" width="4.75" style="138" customWidth="1"/>
    <col min="4084" max="4084" width="4.5" style="138" customWidth="1"/>
    <col min="4085" max="4085" width="8" style="138" bestFit="1" customWidth="1"/>
    <col min="4086" max="4087" width="0" style="138" hidden="1" customWidth="1"/>
    <col min="4088" max="4088" width="9.25" style="138" customWidth="1"/>
    <col min="4089" max="4089" width="7.75" style="138" customWidth="1"/>
    <col min="4090" max="4090" width="24.375" style="138" customWidth="1"/>
    <col min="4091" max="4092" width="22.375" style="138" customWidth="1"/>
    <col min="4093" max="4331" width="9" style="138"/>
    <col min="4332" max="4332" width="13.5" style="138" customWidth="1"/>
    <col min="4333" max="4333" width="18.125" style="138" customWidth="1"/>
    <col min="4334" max="4334" width="9.5" style="138" customWidth="1"/>
    <col min="4335" max="4335" width="51.25" style="138" customWidth="1"/>
    <col min="4336" max="4336" width="15" style="138" customWidth="1"/>
    <col min="4337" max="4337" width="4.625" style="138" customWidth="1"/>
    <col min="4338" max="4339" width="4.75" style="138" customWidth="1"/>
    <col min="4340" max="4340" width="4.5" style="138" customWidth="1"/>
    <col min="4341" max="4341" width="8" style="138" bestFit="1" customWidth="1"/>
    <col min="4342" max="4343" width="0" style="138" hidden="1" customWidth="1"/>
    <col min="4344" max="4344" width="9.25" style="138" customWidth="1"/>
    <col min="4345" max="4345" width="7.75" style="138" customWidth="1"/>
    <col min="4346" max="4346" width="24.375" style="138" customWidth="1"/>
    <col min="4347" max="4348" width="22.375" style="138" customWidth="1"/>
    <col min="4349" max="4587" width="9" style="138"/>
    <col min="4588" max="4588" width="13.5" style="138" customWidth="1"/>
    <col min="4589" max="4589" width="18.125" style="138" customWidth="1"/>
    <col min="4590" max="4590" width="9.5" style="138" customWidth="1"/>
    <col min="4591" max="4591" width="51.25" style="138" customWidth="1"/>
    <col min="4592" max="4592" width="15" style="138" customWidth="1"/>
    <col min="4593" max="4593" width="4.625" style="138" customWidth="1"/>
    <col min="4594" max="4595" width="4.75" style="138" customWidth="1"/>
    <col min="4596" max="4596" width="4.5" style="138" customWidth="1"/>
    <col min="4597" max="4597" width="8" style="138" bestFit="1" customWidth="1"/>
    <col min="4598" max="4599" width="0" style="138" hidden="1" customWidth="1"/>
    <col min="4600" max="4600" width="9.25" style="138" customWidth="1"/>
    <col min="4601" max="4601" width="7.75" style="138" customWidth="1"/>
    <col min="4602" max="4602" width="24.375" style="138" customWidth="1"/>
    <col min="4603" max="4604" width="22.375" style="138" customWidth="1"/>
    <col min="4605" max="4843" width="9" style="138"/>
    <col min="4844" max="4844" width="13.5" style="138" customWidth="1"/>
    <col min="4845" max="4845" width="18.125" style="138" customWidth="1"/>
    <col min="4846" max="4846" width="9.5" style="138" customWidth="1"/>
    <col min="4847" max="4847" width="51.25" style="138" customWidth="1"/>
    <col min="4848" max="4848" width="15" style="138" customWidth="1"/>
    <col min="4849" max="4849" width="4.625" style="138" customWidth="1"/>
    <col min="4850" max="4851" width="4.75" style="138" customWidth="1"/>
    <col min="4852" max="4852" width="4.5" style="138" customWidth="1"/>
    <col min="4853" max="4853" width="8" style="138" bestFit="1" customWidth="1"/>
    <col min="4854" max="4855" width="0" style="138" hidden="1" customWidth="1"/>
    <col min="4856" max="4856" width="9.25" style="138" customWidth="1"/>
    <col min="4857" max="4857" width="7.75" style="138" customWidth="1"/>
    <col min="4858" max="4858" width="24.375" style="138" customWidth="1"/>
    <col min="4859" max="4860" width="22.375" style="138" customWidth="1"/>
    <col min="4861" max="5099" width="9" style="138"/>
    <col min="5100" max="5100" width="13.5" style="138" customWidth="1"/>
    <col min="5101" max="5101" width="18.125" style="138" customWidth="1"/>
    <col min="5102" max="5102" width="9.5" style="138" customWidth="1"/>
    <col min="5103" max="5103" width="51.25" style="138" customWidth="1"/>
    <col min="5104" max="5104" width="15" style="138" customWidth="1"/>
    <col min="5105" max="5105" width="4.625" style="138" customWidth="1"/>
    <col min="5106" max="5107" width="4.75" style="138" customWidth="1"/>
    <col min="5108" max="5108" width="4.5" style="138" customWidth="1"/>
    <col min="5109" max="5109" width="8" style="138" bestFit="1" customWidth="1"/>
    <col min="5110" max="5111" width="0" style="138" hidden="1" customWidth="1"/>
    <col min="5112" max="5112" width="9.25" style="138" customWidth="1"/>
    <col min="5113" max="5113" width="7.75" style="138" customWidth="1"/>
    <col min="5114" max="5114" width="24.375" style="138" customWidth="1"/>
    <col min="5115" max="5116" width="22.375" style="138" customWidth="1"/>
    <col min="5117" max="5355" width="9" style="138"/>
    <col min="5356" max="5356" width="13.5" style="138" customWidth="1"/>
    <col min="5357" max="5357" width="18.125" style="138" customWidth="1"/>
    <col min="5358" max="5358" width="9.5" style="138" customWidth="1"/>
    <col min="5359" max="5359" width="51.25" style="138" customWidth="1"/>
    <col min="5360" max="5360" width="15" style="138" customWidth="1"/>
    <col min="5361" max="5361" width="4.625" style="138" customWidth="1"/>
    <col min="5362" max="5363" width="4.75" style="138" customWidth="1"/>
    <col min="5364" max="5364" width="4.5" style="138" customWidth="1"/>
    <col min="5365" max="5365" width="8" style="138" bestFit="1" customWidth="1"/>
    <col min="5366" max="5367" width="0" style="138" hidden="1" customWidth="1"/>
    <col min="5368" max="5368" width="9.25" style="138" customWidth="1"/>
    <col min="5369" max="5369" width="7.75" style="138" customWidth="1"/>
    <col min="5370" max="5370" width="24.375" style="138" customWidth="1"/>
    <col min="5371" max="5372" width="22.375" style="138" customWidth="1"/>
    <col min="5373" max="5611" width="9" style="138"/>
    <col min="5612" max="5612" width="13.5" style="138" customWidth="1"/>
    <col min="5613" max="5613" width="18.125" style="138" customWidth="1"/>
    <col min="5614" max="5614" width="9.5" style="138" customWidth="1"/>
    <col min="5615" max="5615" width="51.25" style="138" customWidth="1"/>
    <col min="5616" max="5616" width="15" style="138" customWidth="1"/>
    <col min="5617" max="5617" width="4.625" style="138" customWidth="1"/>
    <col min="5618" max="5619" width="4.75" style="138" customWidth="1"/>
    <col min="5620" max="5620" width="4.5" style="138" customWidth="1"/>
    <col min="5621" max="5621" width="8" style="138" bestFit="1" customWidth="1"/>
    <col min="5622" max="5623" width="0" style="138" hidden="1" customWidth="1"/>
    <col min="5624" max="5624" width="9.25" style="138" customWidth="1"/>
    <col min="5625" max="5625" width="7.75" style="138" customWidth="1"/>
    <col min="5626" max="5626" width="24.375" style="138" customWidth="1"/>
    <col min="5627" max="5628" width="22.375" style="138" customWidth="1"/>
    <col min="5629" max="5867" width="9" style="138"/>
    <col min="5868" max="5868" width="13.5" style="138" customWidth="1"/>
    <col min="5869" max="5869" width="18.125" style="138" customWidth="1"/>
    <col min="5870" max="5870" width="9.5" style="138" customWidth="1"/>
    <col min="5871" max="5871" width="51.25" style="138" customWidth="1"/>
    <col min="5872" max="5872" width="15" style="138" customWidth="1"/>
    <col min="5873" max="5873" width="4.625" style="138" customWidth="1"/>
    <col min="5874" max="5875" width="4.75" style="138" customWidth="1"/>
    <col min="5876" max="5876" width="4.5" style="138" customWidth="1"/>
    <col min="5877" max="5877" width="8" style="138" bestFit="1" customWidth="1"/>
    <col min="5878" max="5879" width="0" style="138" hidden="1" customWidth="1"/>
    <col min="5880" max="5880" width="9.25" style="138" customWidth="1"/>
    <col min="5881" max="5881" width="7.75" style="138" customWidth="1"/>
    <col min="5882" max="5882" width="24.375" style="138" customWidth="1"/>
    <col min="5883" max="5884" width="22.375" style="138" customWidth="1"/>
    <col min="5885" max="6123" width="9" style="138"/>
    <col min="6124" max="6124" width="13.5" style="138" customWidth="1"/>
    <col min="6125" max="6125" width="18.125" style="138" customWidth="1"/>
    <col min="6126" max="6126" width="9.5" style="138" customWidth="1"/>
    <col min="6127" max="6127" width="51.25" style="138" customWidth="1"/>
    <col min="6128" max="6128" width="15" style="138" customWidth="1"/>
    <col min="6129" max="6129" width="4.625" style="138" customWidth="1"/>
    <col min="6130" max="6131" width="4.75" style="138" customWidth="1"/>
    <col min="6132" max="6132" width="4.5" style="138" customWidth="1"/>
    <col min="6133" max="6133" width="8" style="138" bestFit="1" customWidth="1"/>
    <col min="6134" max="6135" width="0" style="138" hidden="1" customWidth="1"/>
    <col min="6136" max="6136" width="9.25" style="138" customWidth="1"/>
    <col min="6137" max="6137" width="7.75" style="138" customWidth="1"/>
    <col min="6138" max="6138" width="24.375" style="138" customWidth="1"/>
    <col min="6139" max="6140" width="22.375" style="138" customWidth="1"/>
    <col min="6141" max="6379" width="9" style="138"/>
    <col min="6380" max="6380" width="13.5" style="138" customWidth="1"/>
    <col min="6381" max="6381" width="18.125" style="138" customWidth="1"/>
    <col min="6382" max="6382" width="9.5" style="138" customWidth="1"/>
    <col min="6383" max="6383" width="51.25" style="138" customWidth="1"/>
    <col min="6384" max="6384" width="15" style="138" customWidth="1"/>
    <col min="6385" max="6385" width="4.625" style="138" customWidth="1"/>
    <col min="6386" max="6387" width="4.75" style="138" customWidth="1"/>
    <col min="6388" max="6388" width="4.5" style="138" customWidth="1"/>
    <col min="6389" max="6389" width="8" style="138" bestFit="1" customWidth="1"/>
    <col min="6390" max="6391" width="0" style="138" hidden="1" customWidth="1"/>
    <col min="6392" max="6392" width="9.25" style="138" customWidth="1"/>
    <col min="6393" max="6393" width="7.75" style="138" customWidth="1"/>
    <col min="6394" max="6394" width="24.375" style="138" customWidth="1"/>
    <col min="6395" max="6396" width="22.375" style="138" customWidth="1"/>
    <col min="6397" max="6635" width="9" style="138"/>
    <col min="6636" max="6636" width="13.5" style="138" customWidth="1"/>
    <col min="6637" max="6637" width="18.125" style="138" customWidth="1"/>
    <col min="6638" max="6638" width="9.5" style="138" customWidth="1"/>
    <col min="6639" max="6639" width="51.25" style="138" customWidth="1"/>
    <col min="6640" max="6640" width="15" style="138" customWidth="1"/>
    <col min="6641" max="6641" width="4.625" style="138" customWidth="1"/>
    <col min="6642" max="6643" width="4.75" style="138" customWidth="1"/>
    <col min="6644" max="6644" width="4.5" style="138" customWidth="1"/>
    <col min="6645" max="6645" width="8" style="138" bestFit="1" customWidth="1"/>
    <col min="6646" max="6647" width="0" style="138" hidden="1" customWidth="1"/>
    <col min="6648" max="6648" width="9.25" style="138" customWidth="1"/>
    <col min="6649" max="6649" width="7.75" style="138" customWidth="1"/>
    <col min="6650" max="6650" width="24.375" style="138" customWidth="1"/>
    <col min="6651" max="6652" width="22.375" style="138" customWidth="1"/>
    <col min="6653" max="6891" width="9" style="138"/>
    <col min="6892" max="6892" width="13.5" style="138" customWidth="1"/>
    <col min="6893" max="6893" width="18.125" style="138" customWidth="1"/>
    <col min="6894" max="6894" width="9.5" style="138" customWidth="1"/>
    <col min="6895" max="6895" width="51.25" style="138" customWidth="1"/>
    <col min="6896" max="6896" width="15" style="138" customWidth="1"/>
    <col min="6897" max="6897" width="4.625" style="138" customWidth="1"/>
    <col min="6898" max="6899" width="4.75" style="138" customWidth="1"/>
    <col min="6900" max="6900" width="4.5" style="138" customWidth="1"/>
    <col min="6901" max="6901" width="8" style="138" bestFit="1" customWidth="1"/>
    <col min="6902" max="6903" width="0" style="138" hidden="1" customWidth="1"/>
    <col min="6904" max="6904" width="9.25" style="138" customWidth="1"/>
    <col min="6905" max="6905" width="7.75" style="138" customWidth="1"/>
    <col min="6906" max="6906" width="24.375" style="138" customWidth="1"/>
    <col min="6907" max="6908" width="22.375" style="138" customWidth="1"/>
    <col min="6909" max="7147" width="9" style="138"/>
    <col min="7148" max="7148" width="13.5" style="138" customWidth="1"/>
    <col min="7149" max="7149" width="18.125" style="138" customWidth="1"/>
    <col min="7150" max="7150" width="9.5" style="138" customWidth="1"/>
    <col min="7151" max="7151" width="51.25" style="138" customWidth="1"/>
    <col min="7152" max="7152" width="15" style="138" customWidth="1"/>
    <col min="7153" max="7153" width="4.625" style="138" customWidth="1"/>
    <col min="7154" max="7155" width="4.75" style="138" customWidth="1"/>
    <col min="7156" max="7156" width="4.5" style="138" customWidth="1"/>
    <col min="7157" max="7157" width="8" style="138" bestFit="1" customWidth="1"/>
    <col min="7158" max="7159" width="0" style="138" hidden="1" customWidth="1"/>
    <col min="7160" max="7160" width="9.25" style="138" customWidth="1"/>
    <col min="7161" max="7161" width="7.75" style="138" customWidth="1"/>
    <col min="7162" max="7162" width="24.375" style="138" customWidth="1"/>
    <col min="7163" max="7164" width="22.375" style="138" customWidth="1"/>
    <col min="7165" max="7403" width="9" style="138"/>
    <col min="7404" max="7404" width="13.5" style="138" customWidth="1"/>
    <col min="7405" max="7405" width="18.125" style="138" customWidth="1"/>
    <col min="7406" max="7406" width="9.5" style="138" customWidth="1"/>
    <col min="7407" max="7407" width="51.25" style="138" customWidth="1"/>
    <col min="7408" max="7408" width="15" style="138" customWidth="1"/>
    <col min="7409" max="7409" width="4.625" style="138" customWidth="1"/>
    <col min="7410" max="7411" width="4.75" style="138" customWidth="1"/>
    <col min="7412" max="7412" width="4.5" style="138" customWidth="1"/>
    <col min="7413" max="7413" width="8" style="138" bestFit="1" customWidth="1"/>
    <col min="7414" max="7415" width="0" style="138" hidden="1" customWidth="1"/>
    <col min="7416" max="7416" width="9.25" style="138" customWidth="1"/>
    <col min="7417" max="7417" width="7.75" style="138" customWidth="1"/>
    <col min="7418" max="7418" width="24.375" style="138" customWidth="1"/>
    <col min="7419" max="7420" width="22.375" style="138" customWidth="1"/>
    <col min="7421" max="7659" width="9" style="138"/>
    <col min="7660" max="7660" width="13.5" style="138" customWidth="1"/>
    <col min="7661" max="7661" width="18.125" style="138" customWidth="1"/>
    <col min="7662" max="7662" width="9.5" style="138" customWidth="1"/>
    <col min="7663" max="7663" width="51.25" style="138" customWidth="1"/>
    <col min="7664" max="7664" width="15" style="138" customWidth="1"/>
    <col min="7665" max="7665" width="4.625" style="138" customWidth="1"/>
    <col min="7666" max="7667" width="4.75" style="138" customWidth="1"/>
    <col min="7668" max="7668" width="4.5" style="138" customWidth="1"/>
    <col min="7669" max="7669" width="8" style="138" bestFit="1" customWidth="1"/>
    <col min="7670" max="7671" width="0" style="138" hidden="1" customWidth="1"/>
    <col min="7672" max="7672" width="9.25" style="138" customWidth="1"/>
    <col min="7673" max="7673" width="7.75" style="138" customWidth="1"/>
    <col min="7674" max="7674" width="24.375" style="138" customWidth="1"/>
    <col min="7675" max="7676" width="22.375" style="138" customWidth="1"/>
    <col min="7677" max="7915" width="9" style="138"/>
    <col min="7916" max="7916" width="13.5" style="138" customWidth="1"/>
    <col min="7917" max="7917" width="18.125" style="138" customWidth="1"/>
    <col min="7918" max="7918" width="9.5" style="138" customWidth="1"/>
    <col min="7919" max="7919" width="51.25" style="138" customWidth="1"/>
    <col min="7920" max="7920" width="15" style="138" customWidth="1"/>
    <col min="7921" max="7921" width="4.625" style="138" customWidth="1"/>
    <col min="7922" max="7923" width="4.75" style="138" customWidth="1"/>
    <col min="7924" max="7924" width="4.5" style="138" customWidth="1"/>
    <col min="7925" max="7925" width="8" style="138" bestFit="1" customWidth="1"/>
    <col min="7926" max="7927" width="0" style="138" hidden="1" customWidth="1"/>
    <col min="7928" max="7928" width="9.25" style="138" customWidth="1"/>
    <col min="7929" max="7929" width="7.75" style="138" customWidth="1"/>
    <col min="7930" max="7930" width="24.375" style="138" customWidth="1"/>
    <col min="7931" max="7932" width="22.375" style="138" customWidth="1"/>
    <col min="7933" max="8171" width="9" style="138"/>
    <col min="8172" max="8172" width="13.5" style="138" customWidth="1"/>
    <col min="8173" max="8173" width="18.125" style="138" customWidth="1"/>
    <col min="8174" max="8174" width="9.5" style="138" customWidth="1"/>
    <col min="8175" max="8175" width="51.25" style="138" customWidth="1"/>
    <col min="8176" max="8176" width="15" style="138" customWidth="1"/>
    <col min="8177" max="8177" width="4.625" style="138" customWidth="1"/>
    <col min="8178" max="8179" width="4.75" style="138" customWidth="1"/>
    <col min="8180" max="8180" width="4.5" style="138" customWidth="1"/>
    <col min="8181" max="8181" width="8" style="138" bestFit="1" customWidth="1"/>
    <col min="8182" max="8183" width="0" style="138" hidden="1" customWidth="1"/>
    <col min="8184" max="8184" width="9.25" style="138" customWidth="1"/>
    <col min="8185" max="8185" width="7.75" style="138" customWidth="1"/>
    <col min="8186" max="8186" width="24.375" style="138" customWidth="1"/>
    <col min="8187" max="8188" width="22.375" style="138" customWidth="1"/>
    <col min="8189" max="8427" width="9" style="138"/>
    <col min="8428" max="8428" width="13.5" style="138" customWidth="1"/>
    <col min="8429" max="8429" width="18.125" style="138" customWidth="1"/>
    <col min="8430" max="8430" width="9.5" style="138" customWidth="1"/>
    <col min="8431" max="8431" width="51.25" style="138" customWidth="1"/>
    <col min="8432" max="8432" width="15" style="138" customWidth="1"/>
    <col min="8433" max="8433" width="4.625" style="138" customWidth="1"/>
    <col min="8434" max="8435" width="4.75" style="138" customWidth="1"/>
    <col min="8436" max="8436" width="4.5" style="138" customWidth="1"/>
    <col min="8437" max="8437" width="8" style="138" bestFit="1" customWidth="1"/>
    <col min="8438" max="8439" width="0" style="138" hidden="1" customWidth="1"/>
    <col min="8440" max="8440" width="9.25" style="138" customWidth="1"/>
    <col min="8441" max="8441" width="7.75" style="138" customWidth="1"/>
    <col min="8442" max="8442" width="24.375" style="138" customWidth="1"/>
    <col min="8443" max="8444" width="22.375" style="138" customWidth="1"/>
    <col min="8445" max="8683" width="9" style="138"/>
    <col min="8684" max="8684" width="13.5" style="138" customWidth="1"/>
    <col min="8685" max="8685" width="18.125" style="138" customWidth="1"/>
    <col min="8686" max="8686" width="9.5" style="138" customWidth="1"/>
    <col min="8687" max="8687" width="51.25" style="138" customWidth="1"/>
    <col min="8688" max="8688" width="15" style="138" customWidth="1"/>
    <col min="8689" max="8689" width="4.625" style="138" customWidth="1"/>
    <col min="8690" max="8691" width="4.75" style="138" customWidth="1"/>
    <col min="8692" max="8692" width="4.5" style="138" customWidth="1"/>
    <col min="8693" max="8693" width="8" style="138" bestFit="1" customWidth="1"/>
    <col min="8694" max="8695" width="0" style="138" hidden="1" customWidth="1"/>
    <col min="8696" max="8696" width="9.25" style="138" customWidth="1"/>
    <col min="8697" max="8697" width="7.75" style="138" customWidth="1"/>
    <col min="8698" max="8698" width="24.375" style="138" customWidth="1"/>
    <col min="8699" max="8700" width="22.375" style="138" customWidth="1"/>
    <col min="8701" max="8939" width="9" style="138"/>
    <col min="8940" max="8940" width="13.5" style="138" customWidth="1"/>
    <col min="8941" max="8941" width="18.125" style="138" customWidth="1"/>
    <col min="8942" max="8942" width="9.5" style="138" customWidth="1"/>
    <col min="8943" max="8943" width="51.25" style="138" customWidth="1"/>
    <col min="8944" max="8944" width="15" style="138" customWidth="1"/>
    <col min="8945" max="8945" width="4.625" style="138" customWidth="1"/>
    <col min="8946" max="8947" width="4.75" style="138" customWidth="1"/>
    <col min="8948" max="8948" width="4.5" style="138" customWidth="1"/>
    <col min="8949" max="8949" width="8" style="138" bestFit="1" customWidth="1"/>
    <col min="8950" max="8951" width="0" style="138" hidden="1" customWidth="1"/>
    <col min="8952" max="8952" width="9.25" style="138" customWidth="1"/>
    <col min="8953" max="8953" width="7.75" style="138" customWidth="1"/>
    <col min="8954" max="8954" width="24.375" style="138" customWidth="1"/>
    <col min="8955" max="8956" width="22.375" style="138" customWidth="1"/>
    <col min="8957" max="9195" width="9" style="138"/>
    <col min="9196" max="9196" width="13.5" style="138" customWidth="1"/>
    <col min="9197" max="9197" width="18.125" style="138" customWidth="1"/>
    <col min="9198" max="9198" width="9.5" style="138" customWidth="1"/>
    <col min="9199" max="9199" width="51.25" style="138" customWidth="1"/>
    <col min="9200" max="9200" width="15" style="138" customWidth="1"/>
    <col min="9201" max="9201" width="4.625" style="138" customWidth="1"/>
    <col min="9202" max="9203" width="4.75" style="138" customWidth="1"/>
    <col min="9204" max="9204" width="4.5" style="138" customWidth="1"/>
    <col min="9205" max="9205" width="8" style="138" bestFit="1" customWidth="1"/>
    <col min="9206" max="9207" width="0" style="138" hidden="1" customWidth="1"/>
    <col min="9208" max="9208" width="9.25" style="138" customWidth="1"/>
    <col min="9209" max="9209" width="7.75" style="138" customWidth="1"/>
    <col min="9210" max="9210" width="24.375" style="138" customWidth="1"/>
    <col min="9211" max="9212" width="22.375" style="138" customWidth="1"/>
    <col min="9213" max="9451" width="9" style="138"/>
    <col min="9452" max="9452" width="13.5" style="138" customWidth="1"/>
    <col min="9453" max="9453" width="18.125" style="138" customWidth="1"/>
    <col min="9454" max="9454" width="9.5" style="138" customWidth="1"/>
    <col min="9455" max="9455" width="51.25" style="138" customWidth="1"/>
    <col min="9456" max="9456" width="15" style="138" customWidth="1"/>
    <col min="9457" max="9457" width="4.625" style="138" customWidth="1"/>
    <col min="9458" max="9459" width="4.75" style="138" customWidth="1"/>
    <col min="9460" max="9460" width="4.5" style="138" customWidth="1"/>
    <col min="9461" max="9461" width="8" style="138" bestFit="1" customWidth="1"/>
    <col min="9462" max="9463" width="0" style="138" hidden="1" customWidth="1"/>
    <col min="9464" max="9464" width="9.25" style="138" customWidth="1"/>
    <col min="9465" max="9465" width="7.75" style="138" customWidth="1"/>
    <col min="9466" max="9466" width="24.375" style="138" customWidth="1"/>
    <col min="9467" max="9468" width="22.375" style="138" customWidth="1"/>
    <col min="9469" max="9707" width="9" style="138"/>
    <col min="9708" max="9708" width="13.5" style="138" customWidth="1"/>
    <col min="9709" max="9709" width="18.125" style="138" customWidth="1"/>
    <col min="9710" max="9710" width="9.5" style="138" customWidth="1"/>
    <col min="9711" max="9711" width="51.25" style="138" customWidth="1"/>
    <col min="9712" max="9712" width="15" style="138" customWidth="1"/>
    <col min="9713" max="9713" width="4.625" style="138" customWidth="1"/>
    <col min="9714" max="9715" width="4.75" style="138" customWidth="1"/>
    <col min="9716" max="9716" width="4.5" style="138" customWidth="1"/>
    <col min="9717" max="9717" width="8" style="138" bestFit="1" customWidth="1"/>
    <col min="9718" max="9719" width="0" style="138" hidden="1" customWidth="1"/>
    <col min="9720" max="9720" width="9.25" style="138" customWidth="1"/>
    <col min="9721" max="9721" width="7.75" style="138" customWidth="1"/>
    <col min="9722" max="9722" width="24.375" style="138" customWidth="1"/>
    <col min="9723" max="9724" width="22.375" style="138" customWidth="1"/>
    <col min="9725" max="9963" width="9" style="138"/>
    <col min="9964" max="9964" width="13.5" style="138" customWidth="1"/>
    <col min="9965" max="9965" width="18.125" style="138" customWidth="1"/>
    <col min="9966" max="9966" width="9.5" style="138" customWidth="1"/>
    <col min="9967" max="9967" width="51.25" style="138" customWidth="1"/>
    <col min="9968" max="9968" width="15" style="138" customWidth="1"/>
    <col min="9969" max="9969" width="4.625" style="138" customWidth="1"/>
    <col min="9970" max="9971" width="4.75" style="138" customWidth="1"/>
    <col min="9972" max="9972" width="4.5" style="138" customWidth="1"/>
    <col min="9973" max="9973" width="8" style="138" bestFit="1" customWidth="1"/>
    <col min="9974" max="9975" width="0" style="138" hidden="1" customWidth="1"/>
    <col min="9976" max="9976" width="9.25" style="138" customWidth="1"/>
    <col min="9977" max="9977" width="7.75" style="138" customWidth="1"/>
    <col min="9978" max="9978" width="24.375" style="138" customWidth="1"/>
    <col min="9979" max="9980" width="22.375" style="138" customWidth="1"/>
    <col min="9981" max="10219" width="9" style="138"/>
    <col min="10220" max="10220" width="13.5" style="138" customWidth="1"/>
    <col min="10221" max="10221" width="18.125" style="138" customWidth="1"/>
    <col min="10222" max="10222" width="9.5" style="138" customWidth="1"/>
    <col min="10223" max="10223" width="51.25" style="138" customWidth="1"/>
    <col min="10224" max="10224" width="15" style="138" customWidth="1"/>
    <col min="10225" max="10225" width="4.625" style="138" customWidth="1"/>
    <col min="10226" max="10227" width="4.75" style="138" customWidth="1"/>
    <col min="10228" max="10228" width="4.5" style="138" customWidth="1"/>
    <col min="10229" max="10229" width="8" style="138" bestFit="1" customWidth="1"/>
    <col min="10230" max="10231" width="0" style="138" hidden="1" customWidth="1"/>
    <col min="10232" max="10232" width="9.25" style="138" customWidth="1"/>
    <col min="10233" max="10233" width="7.75" style="138" customWidth="1"/>
    <col min="10234" max="10234" width="24.375" style="138" customWidth="1"/>
    <col min="10235" max="10236" width="22.375" style="138" customWidth="1"/>
    <col min="10237" max="10475" width="9" style="138"/>
    <col min="10476" max="10476" width="13.5" style="138" customWidth="1"/>
    <col min="10477" max="10477" width="18.125" style="138" customWidth="1"/>
    <col min="10478" max="10478" width="9.5" style="138" customWidth="1"/>
    <col min="10479" max="10479" width="51.25" style="138" customWidth="1"/>
    <col min="10480" max="10480" width="15" style="138" customWidth="1"/>
    <col min="10481" max="10481" width="4.625" style="138" customWidth="1"/>
    <col min="10482" max="10483" width="4.75" style="138" customWidth="1"/>
    <col min="10484" max="10484" width="4.5" style="138" customWidth="1"/>
    <col min="10485" max="10485" width="8" style="138" bestFit="1" customWidth="1"/>
    <col min="10486" max="10487" width="0" style="138" hidden="1" customWidth="1"/>
    <col min="10488" max="10488" width="9.25" style="138" customWidth="1"/>
    <col min="10489" max="10489" width="7.75" style="138" customWidth="1"/>
    <col min="10490" max="10490" width="24.375" style="138" customWidth="1"/>
    <col min="10491" max="10492" width="22.375" style="138" customWidth="1"/>
    <col min="10493" max="10731" width="9" style="138"/>
    <col min="10732" max="10732" width="13.5" style="138" customWidth="1"/>
    <col min="10733" max="10733" width="18.125" style="138" customWidth="1"/>
    <col min="10734" max="10734" width="9.5" style="138" customWidth="1"/>
    <col min="10735" max="10735" width="51.25" style="138" customWidth="1"/>
    <col min="10736" max="10736" width="15" style="138" customWidth="1"/>
    <col min="10737" max="10737" width="4.625" style="138" customWidth="1"/>
    <col min="10738" max="10739" width="4.75" style="138" customWidth="1"/>
    <col min="10740" max="10740" width="4.5" style="138" customWidth="1"/>
    <col min="10741" max="10741" width="8" style="138" bestFit="1" customWidth="1"/>
    <col min="10742" max="10743" width="0" style="138" hidden="1" customWidth="1"/>
    <col min="10744" max="10744" width="9.25" style="138" customWidth="1"/>
    <col min="10745" max="10745" width="7.75" style="138" customWidth="1"/>
    <col min="10746" max="10746" width="24.375" style="138" customWidth="1"/>
    <col min="10747" max="10748" width="22.375" style="138" customWidth="1"/>
    <col min="10749" max="10987" width="9" style="138"/>
    <col min="10988" max="10988" width="13.5" style="138" customWidth="1"/>
    <col min="10989" max="10989" width="18.125" style="138" customWidth="1"/>
    <col min="10990" max="10990" width="9.5" style="138" customWidth="1"/>
    <col min="10991" max="10991" width="51.25" style="138" customWidth="1"/>
    <col min="10992" max="10992" width="15" style="138" customWidth="1"/>
    <col min="10993" max="10993" width="4.625" style="138" customWidth="1"/>
    <col min="10994" max="10995" width="4.75" style="138" customWidth="1"/>
    <col min="10996" max="10996" width="4.5" style="138" customWidth="1"/>
    <col min="10997" max="10997" width="8" style="138" bestFit="1" customWidth="1"/>
    <col min="10998" max="10999" width="0" style="138" hidden="1" customWidth="1"/>
    <col min="11000" max="11000" width="9.25" style="138" customWidth="1"/>
    <col min="11001" max="11001" width="7.75" style="138" customWidth="1"/>
    <col min="11002" max="11002" width="24.375" style="138" customWidth="1"/>
    <col min="11003" max="11004" width="22.375" style="138" customWidth="1"/>
    <col min="11005" max="11243" width="9" style="138"/>
    <col min="11244" max="11244" width="13.5" style="138" customWidth="1"/>
    <col min="11245" max="11245" width="18.125" style="138" customWidth="1"/>
    <col min="11246" max="11246" width="9.5" style="138" customWidth="1"/>
    <col min="11247" max="11247" width="51.25" style="138" customWidth="1"/>
    <col min="11248" max="11248" width="15" style="138" customWidth="1"/>
    <col min="11249" max="11249" width="4.625" style="138" customWidth="1"/>
    <col min="11250" max="11251" width="4.75" style="138" customWidth="1"/>
    <col min="11252" max="11252" width="4.5" style="138" customWidth="1"/>
    <col min="11253" max="11253" width="8" style="138" bestFit="1" customWidth="1"/>
    <col min="11254" max="11255" width="0" style="138" hidden="1" customWidth="1"/>
    <col min="11256" max="11256" width="9.25" style="138" customWidth="1"/>
    <col min="11257" max="11257" width="7.75" style="138" customWidth="1"/>
    <col min="11258" max="11258" width="24.375" style="138" customWidth="1"/>
    <col min="11259" max="11260" width="22.375" style="138" customWidth="1"/>
    <col min="11261" max="11499" width="9" style="138"/>
    <col min="11500" max="11500" width="13.5" style="138" customWidth="1"/>
    <col min="11501" max="11501" width="18.125" style="138" customWidth="1"/>
    <col min="11502" max="11502" width="9.5" style="138" customWidth="1"/>
    <col min="11503" max="11503" width="51.25" style="138" customWidth="1"/>
    <col min="11504" max="11504" width="15" style="138" customWidth="1"/>
    <col min="11505" max="11505" width="4.625" style="138" customWidth="1"/>
    <col min="11506" max="11507" width="4.75" style="138" customWidth="1"/>
    <col min="11508" max="11508" width="4.5" style="138" customWidth="1"/>
    <col min="11509" max="11509" width="8" style="138" bestFit="1" customWidth="1"/>
    <col min="11510" max="11511" width="0" style="138" hidden="1" customWidth="1"/>
    <col min="11512" max="11512" width="9.25" style="138" customWidth="1"/>
    <col min="11513" max="11513" width="7.75" style="138" customWidth="1"/>
    <col min="11514" max="11514" width="24.375" style="138" customWidth="1"/>
    <col min="11515" max="11516" width="22.375" style="138" customWidth="1"/>
    <col min="11517" max="11755" width="9" style="138"/>
    <col min="11756" max="11756" width="13.5" style="138" customWidth="1"/>
    <col min="11757" max="11757" width="18.125" style="138" customWidth="1"/>
    <col min="11758" max="11758" width="9.5" style="138" customWidth="1"/>
    <col min="11759" max="11759" width="51.25" style="138" customWidth="1"/>
    <col min="11760" max="11760" width="15" style="138" customWidth="1"/>
    <col min="11761" max="11761" width="4.625" style="138" customWidth="1"/>
    <col min="11762" max="11763" width="4.75" style="138" customWidth="1"/>
    <col min="11764" max="11764" width="4.5" style="138" customWidth="1"/>
    <col min="11765" max="11765" width="8" style="138" bestFit="1" customWidth="1"/>
    <col min="11766" max="11767" width="0" style="138" hidden="1" customWidth="1"/>
    <col min="11768" max="11768" width="9.25" style="138" customWidth="1"/>
    <col min="11769" max="11769" width="7.75" style="138" customWidth="1"/>
    <col min="11770" max="11770" width="24.375" style="138" customWidth="1"/>
    <col min="11771" max="11772" width="22.375" style="138" customWidth="1"/>
    <col min="11773" max="12011" width="9" style="138"/>
    <col min="12012" max="12012" width="13.5" style="138" customWidth="1"/>
    <col min="12013" max="12013" width="18.125" style="138" customWidth="1"/>
    <col min="12014" max="12014" width="9.5" style="138" customWidth="1"/>
    <col min="12015" max="12015" width="51.25" style="138" customWidth="1"/>
    <col min="12016" max="12016" width="15" style="138" customWidth="1"/>
    <col min="12017" max="12017" width="4.625" style="138" customWidth="1"/>
    <col min="12018" max="12019" width="4.75" style="138" customWidth="1"/>
    <col min="12020" max="12020" width="4.5" style="138" customWidth="1"/>
    <col min="12021" max="12021" width="8" style="138" bestFit="1" customWidth="1"/>
    <col min="12022" max="12023" width="0" style="138" hidden="1" customWidth="1"/>
    <col min="12024" max="12024" width="9.25" style="138" customWidth="1"/>
    <col min="12025" max="12025" width="7.75" style="138" customWidth="1"/>
    <col min="12026" max="12026" width="24.375" style="138" customWidth="1"/>
    <col min="12027" max="12028" width="22.375" style="138" customWidth="1"/>
    <col min="12029" max="12267" width="9" style="138"/>
    <col min="12268" max="12268" width="13.5" style="138" customWidth="1"/>
    <col min="12269" max="12269" width="18.125" style="138" customWidth="1"/>
    <col min="12270" max="12270" width="9.5" style="138" customWidth="1"/>
    <col min="12271" max="12271" width="51.25" style="138" customWidth="1"/>
    <col min="12272" max="12272" width="15" style="138" customWidth="1"/>
    <col min="12273" max="12273" width="4.625" style="138" customWidth="1"/>
    <col min="12274" max="12275" width="4.75" style="138" customWidth="1"/>
    <col min="12276" max="12276" width="4.5" style="138" customWidth="1"/>
    <col min="12277" max="12277" width="8" style="138" bestFit="1" customWidth="1"/>
    <col min="12278" max="12279" width="0" style="138" hidden="1" customWidth="1"/>
    <col min="12280" max="12280" width="9.25" style="138" customWidth="1"/>
    <col min="12281" max="12281" width="7.75" style="138" customWidth="1"/>
    <col min="12282" max="12282" width="24.375" style="138" customWidth="1"/>
    <col min="12283" max="12284" width="22.375" style="138" customWidth="1"/>
    <col min="12285" max="12523" width="9" style="138"/>
    <col min="12524" max="12524" width="13.5" style="138" customWidth="1"/>
    <col min="12525" max="12525" width="18.125" style="138" customWidth="1"/>
    <col min="12526" max="12526" width="9.5" style="138" customWidth="1"/>
    <col min="12527" max="12527" width="51.25" style="138" customWidth="1"/>
    <col min="12528" max="12528" width="15" style="138" customWidth="1"/>
    <col min="12529" max="12529" width="4.625" style="138" customWidth="1"/>
    <col min="12530" max="12531" width="4.75" style="138" customWidth="1"/>
    <col min="12532" max="12532" width="4.5" style="138" customWidth="1"/>
    <col min="12533" max="12533" width="8" style="138" bestFit="1" customWidth="1"/>
    <col min="12534" max="12535" width="0" style="138" hidden="1" customWidth="1"/>
    <col min="12536" max="12536" width="9.25" style="138" customWidth="1"/>
    <col min="12537" max="12537" width="7.75" style="138" customWidth="1"/>
    <col min="12538" max="12538" width="24.375" style="138" customWidth="1"/>
    <col min="12539" max="12540" width="22.375" style="138" customWidth="1"/>
    <col min="12541" max="12779" width="9" style="138"/>
    <col min="12780" max="12780" width="13.5" style="138" customWidth="1"/>
    <col min="12781" max="12781" width="18.125" style="138" customWidth="1"/>
    <col min="12782" max="12782" width="9.5" style="138" customWidth="1"/>
    <col min="12783" max="12783" width="51.25" style="138" customWidth="1"/>
    <col min="12784" max="12784" width="15" style="138" customWidth="1"/>
    <col min="12785" max="12785" width="4.625" style="138" customWidth="1"/>
    <col min="12786" max="12787" width="4.75" style="138" customWidth="1"/>
    <col min="12788" max="12788" width="4.5" style="138" customWidth="1"/>
    <col min="12789" max="12789" width="8" style="138" bestFit="1" customWidth="1"/>
    <col min="12790" max="12791" width="0" style="138" hidden="1" customWidth="1"/>
    <col min="12792" max="12792" width="9.25" style="138" customWidth="1"/>
    <col min="12793" max="12793" width="7.75" style="138" customWidth="1"/>
    <col min="12794" max="12794" width="24.375" style="138" customWidth="1"/>
    <col min="12795" max="12796" width="22.375" style="138" customWidth="1"/>
    <col min="12797" max="13035" width="9" style="138"/>
    <col min="13036" max="13036" width="13.5" style="138" customWidth="1"/>
    <col min="13037" max="13037" width="18.125" style="138" customWidth="1"/>
    <col min="13038" max="13038" width="9.5" style="138" customWidth="1"/>
    <col min="13039" max="13039" width="51.25" style="138" customWidth="1"/>
    <col min="13040" max="13040" width="15" style="138" customWidth="1"/>
    <col min="13041" max="13041" width="4.625" style="138" customWidth="1"/>
    <col min="13042" max="13043" width="4.75" style="138" customWidth="1"/>
    <col min="13044" max="13044" width="4.5" style="138" customWidth="1"/>
    <col min="13045" max="13045" width="8" style="138" bestFit="1" customWidth="1"/>
    <col min="13046" max="13047" width="0" style="138" hidden="1" customWidth="1"/>
    <col min="13048" max="13048" width="9.25" style="138" customWidth="1"/>
    <col min="13049" max="13049" width="7.75" style="138" customWidth="1"/>
    <col min="13050" max="13050" width="24.375" style="138" customWidth="1"/>
    <col min="13051" max="13052" width="22.375" style="138" customWidth="1"/>
    <col min="13053" max="13291" width="9" style="138"/>
    <col min="13292" max="13292" width="13.5" style="138" customWidth="1"/>
    <col min="13293" max="13293" width="18.125" style="138" customWidth="1"/>
    <col min="13294" max="13294" width="9.5" style="138" customWidth="1"/>
    <col min="13295" max="13295" width="51.25" style="138" customWidth="1"/>
    <col min="13296" max="13296" width="15" style="138" customWidth="1"/>
    <col min="13297" max="13297" width="4.625" style="138" customWidth="1"/>
    <col min="13298" max="13299" width="4.75" style="138" customWidth="1"/>
    <col min="13300" max="13300" width="4.5" style="138" customWidth="1"/>
    <col min="13301" max="13301" width="8" style="138" bestFit="1" customWidth="1"/>
    <col min="13302" max="13303" width="0" style="138" hidden="1" customWidth="1"/>
    <col min="13304" max="13304" width="9.25" style="138" customWidth="1"/>
    <col min="13305" max="13305" width="7.75" style="138" customWidth="1"/>
    <col min="13306" max="13306" width="24.375" style="138" customWidth="1"/>
    <col min="13307" max="13308" width="22.375" style="138" customWidth="1"/>
    <col min="13309" max="13547" width="9" style="138"/>
    <col min="13548" max="13548" width="13.5" style="138" customWidth="1"/>
    <col min="13549" max="13549" width="18.125" style="138" customWidth="1"/>
    <col min="13550" max="13550" width="9.5" style="138" customWidth="1"/>
    <col min="13551" max="13551" width="51.25" style="138" customWidth="1"/>
    <col min="13552" max="13552" width="15" style="138" customWidth="1"/>
    <col min="13553" max="13553" width="4.625" style="138" customWidth="1"/>
    <col min="13554" max="13555" width="4.75" style="138" customWidth="1"/>
    <col min="13556" max="13556" width="4.5" style="138" customWidth="1"/>
    <col min="13557" max="13557" width="8" style="138" bestFit="1" customWidth="1"/>
    <col min="13558" max="13559" width="0" style="138" hidden="1" customWidth="1"/>
    <col min="13560" max="13560" width="9.25" style="138" customWidth="1"/>
    <col min="13561" max="13561" width="7.75" style="138" customWidth="1"/>
    <col min="13562" max="13562" width="24.375" style="138" customWidth="1"/>
    <col min="13563" max="13564" width="22.375" style="138" customWidth="1"/>
    <col min="13565" max="13803" width="9" style="138"/>
    <col min="13804" max="13804" width="13.5" style="138" customWidth="1"/>
    <col min="13805" max="13805" width="18.125" style="138" customWidth="1"/>
    <col min="13806" max="13806" width="9.5" style="138" customWidth="1"/>
    <col min="13807" max="13807" width="51.25" style="138" customWidth="1"/>
    <col min="13808" max="13808" width="15" style="138" customWidth="1"/>
    <col min="13809" max="13809" width="4.625" style="138" customWidth="1"/>
    <col min="13810" max="13811" width="4.75" style="138" customWidth="1"/>
    <col min="13812" max="13812" width="4.5" style="138" customWidth="1"/>
    <col min="13813" max="13813" width="8" style="138" bestFit="1" customWidth="1"/>
    <col min="13814" max="13815" width="0" style="138" hidden="1" customWidth="1"/>
    <col min="13816" max="13816" width="9.25" style="138" customWidth="1"/>
    <col min="13817" max="13817" width="7.75" style="138" customWidth="1"/>
    <col min="13818" max="13818" width="24.375" style="138" customWidth="1"/>
    <col min="13819" max="13820" width="22.375" style="138" customWidth="1"/>
    <col min="13821" max="14059" width="9" style="138"/>
    <col min="14060" max="14060" width="13.5" style="138" customWidth="1"/>
    <col min="14061" max="14061" width="18.125" style="138" customWidth="1"/>
    <col min="14062" max="14062" width="9.5" style="138" customWidth="1"/>
    <col min="14063" max="14063" width="51.25" style="138" customWidth="1"/>
    <col min="14064" max="14064" width="15" style="138" customWidth="1"/>
    <col min="14065" max="14065" width="4.625" style="138" customWidth="1"/>
    <col min="14066" max="14067" width="4.75" style="138" customWidth="1"/>
    <col min="14068" max="14068" width="4.5" style="138" customWidth="1"/>
    <col min="14069" max="14069" width="8" style="138" bestFit="1" customWidth="1"/>
    <col min="14070" max="14071" width="0" style="138" hidden="1" customWidth="1"/>
    <col min="14072" max="14072" width="9.25" style="138" customWidth="1"/>
    <col min="14073" max="14073" width="7.75" style="138" customWidth="1"/>
    <col min="14074" max="14074" width="24.375" style="138" customWidth="1"/>
    <col min="14075" max="14076" width="22.375" style="138" customWidth="1"/>
    <col min="14077" max="14315" width="9" style="138"/>
    <col min="14316" max="14316" width="13.5" style="138" customWidth="1"/>
    <col min="14317" max="14317" width="18.125" style="138" customWidth="1"/>
    <col min="14318" max="14318" width="9.5" style="138" customWidth="1"/>
    <col min="14319" max="14319" width="51.25" style="138" customWidth="1"/>
    <col min="14320" max="14320" width="15" style="138" customWidth="1"/>
    <col min="14321" max="14321" width="4.625" style="138" customWidth="1"/>
    <col min="14322" max="14323" width="4.75" style="138" customWidth="1"/>
    <col min="14324" max="14324" width="4.5" style="138" customWidth="1"/>
    <col min="14325" max="14325" width="8" style="138" bestFit="1" customWidth="1"/>
    <col min="14326" max="14327" width="0" style="138" hidden="1" customWidth="1"/>
    <col min="14328" max="14328" width="9.25" style="138" customWidth="1"/>
    <col min="14329" max="14329" width="7.75" style="138" customWidth="1"/>
    <col min="14330" max="14330" width="24.375" style="138" customWidth="1"/>
    <col min="14331" max="14332" width="22.375" style="138" customWidth="1"/>
    <col min="14333" max="14571" width="9" style="138"/>
    <col min="14572" max="14572" width="13.5" style="138" customWidth="1"/>
    <col min="14573" max="14573" width="18.125" style="138" customWidth="1"/>
    <col min="14574" max="14574" width="9.5" style="138" customWidth="1"/>
    <col min="14575" max="14575" width="51.25" style="138" customWidth="1"/>
    <col min="14576" max="14576" width="15" style="138" customWidth="1"/>
    <col min="14577" max="14577" width="4.625" style="138" customWidth="1"/>
    <col min="14578" max="14579" width="4.75" style="138" customWidth="1"/>
    <col min="14580" max="14580" width="4.5" style="138" customWidth="1"/>
    <col min="14581" max="14581" width="8" style="138" bestFit="1" customWidth="1"/>
    <col min="14582" max="14583" width="0" style="138" hidden="1" customWidth="1"/>
    <col min="14584" max="14584" width="9.25" style="138" customWidth="1"/>
    <col min="14585" max="14585" width="7.75" style="138" customWidth="1"/>
    <col min="14586" max="14586" width="24.375" style="138" customWidth="1"/>
    <col min="14587" max="14588" width="22.375" style="138" customWidth="1"/>
    <col min="14589" max="14827" width="9" style="138"/>
    <col min="14828" max="14828" width="13.5" style="138" customWidth="1"/>
    <col min="14829" max="14829" width="18.125" style="138" customWidth="1"/>
    <col min="14830" max="14830" width="9.5" style="138" customWidth="1"/>
    <col min="14831" max="14831" width="51.25" style="138" customWidth="1"/>
    <col min="14832" max="14832" width="15" style="138" customWidth="1"/>
    <col min="14833" max="14833" width="4.625" style="138" customWidth="1"/>
    <col min="14834" max="14835" width="4.75" style="138" customWidth="1"/>
    <col min="14836" max="14836" width="4.5" style="138" customWidth="1"/>
    <col min="14837" max="14837" width="8" style="138" bestFit="1" customWidth="1"/>
    <col min="14838" max="14839" width="0" style="138" hidden="1" customWidth="1"/>
    <col min="14840" max="14840" width="9.25" style="138" customWidth="1"/>
    <col min="14841" max="14841" width="7.75" style="138" customWidth="1"/>
    <col min="14842" max="14842" width="24.375" style="138" customWidth="1"/>
    <col min="14843" max="14844" width="22.375" style="138" customWidth="1"/>
    <col min="14845" max="15083" width="9" style="138"/>
    <col min="15084" max="15084" width="13.5" style="138" customWidth="1"/>
    <col min="15085" max="15085" width="18.125" style="138" customWidth="1"/>
    <col min="15086" max="15086" width="9.5" style="138" customWidth="1"/>
    <col min="15087" max="15087" width="51.25" style="138" customWidth="1"/>
    <col min="15088" max="15088" width="15" style="138" customWidth="1"/>
    <col min="15089" max="15089" width="4.625" style="138" customWidth="1"/>
    <col min="15090" max="15091" width="4.75" style="138" customWidth="1"/>
    <col min="15092" max="15092" width="4.5" style="138" customWidth="1"/>
    <col min="15093" max="15093" width="8" style="138" bestFit="1" customWidth="1"/>
    <col min="15094" max="15095" width="0" style="138" hidden="1" customWidth="1"/>
    <col min="15096" max="15096" width="9.25" style="138" customWidth="1"/>
    <col min="15097" max="15097" width="7.75" style="138" customWidth="1"/>
    <col min="15098" max="15098" width="24.375" style="138" customWidth="1"/>
    <col min="15099" max="15100" width="22.375" style="138" customWidth="1"/>
    <col min="15101" max="15339" width="9" style="138"/>
    <col min="15340" max="15340" width="13.5" style="138" customWidth="1"/>
    <col min="15341" max="15341" width="18.125" style="138" customWidth="1"/>
    <col min="15342" max="15342" width="9.5" style="138" customWidth="1"/>
    <col min="15343" max="15343" width="51.25" style="138" customWidth="1"/>
    <col min="15344" max="15344" width="15" style="138" customWidth="1"/>
    <col min="15345" max="15345" width="4.625" style="138" customWidth="1"/>
    <col min="15346" max="15347" width="4.75" style="138" customWidth="1"/>
    <col min="15348" max="15348" width="4.5" style="138" customWidth="1"/>
    <col min="15349" max="15349" width="8" style="138" bestFit="1" customWidth="1"/>
    <col min="15350" max="15351" width="0" style="138" hidden="1" customWidth="1"/>
    <col min="15352" max="15352" width="9.25" style="138" customWidth="1"/>
    <col min="15353" max="15353" width="7.75" style="138" customWidth="1"/>
    <col min="15354" max="15354" width="24.375" style="138" customWidth="1"/>
    <col min="15355" max="15356" width="22.375" style="138" customWidth="1"/>
    <col min="15357" max="15595" width="9" style="138"/>
    <col min="15596" max="15596" width="13.5" style="138" customWidth="1"/>
    <col min="15597" max="15597" width="18.125" style="138" customWidth="1"/>
    <col min="15598" max="15598" width="9.5" style="138" customWidth="1"/>
    <col min="15599" max="15599" width="51.25" style="138" customWidth="1"/>
    <col min="15600" max="15600" width="15" style="138" customWidth="1"/>
    <col min="15601" max="15601" width="4.625" style="138" customWidth="1"/>
    <col min="15602" max="15603" width="4.75" style="138" customWidth="1"/>
    <col min="15604" max="15604" width="4.5" style="138" customWidth="1"/>
    <col min="15605" max="15605" width="8" style="138" bestFit="1" customWidth="1"/>
    <col min="15606" max="15607" width="0" style="138" hidden="1" customWidth="1"/>
    <col min="15608" max="15608" width="9.25" style="138" customWidth="1"/>
    <col min="15609" max="15609" width="7.75" style="138" customWidth="1"/>
    <col min="15610" max="15610" width="24.375" style="138" customWidth="1"/>
    <col min="15611" max="15612" width="22.375" style="138" customWidth="1"/>
    <col min="15613" max="15851" width="9" style="138"/>
    <col min="15852" max="15852" width="13.5" style="138" customWidth="1"/>
    <col min="15853" max="15853" width="18.125" style="138" customWidth="1"/>
    <col min="15854" max="15854" width="9.5" style="138" customWidth="1"/>
    <col min="15855" max="15855" width="51.25" style="138" customWidth="1"/>
    <col min="15856" max="15856" width="15" style="138" customWidth="1"/>
    <col min="15857" max="15857" width="4.625" style="138" customWidth="1"/>
    <col min="15858" max="15859" width="4.75" style="138" customWidth="1"/>
    <col min="15860" max="15860" width="4.5" style="138" customWidth="1"/>
    <col min="15861" max="15861" width="8" style="138" bestFit="1" customWidth="1"/>
    <col min="15862" max="15863" width="0" style="138" hidden="1" customWidth="1"/>
    <col min="15864" max="15864" width="9.25" style="138" customWidth="1"/>
    <col min="15865" max="15865" width="7.75" style="138" customWidth="1"/>
    <col min="15866" max="15866" width="24.375" style="138" customWidth="1"/>
    <col min="15867" max="15868" width="22.375" style="138" customWidth="1"/>
    <col min="15869" max="16107" width="9" style="138"/>
    <col min="16108" max="16108" width="13.5" style="138" customWidth="1"/>
    <col min="16109" max="16109" width="18.125" style="138" customWidth="1"/>
    <col min="16110" max="16110" width="9.5" style="138" customWidth="1"/>
    <col min="16111" max="16111" width="51.25" style="138" customWidth="1"/>
    <col min="16112" max="16112" width="15" style="138" customWidth="1"/>
    <col min="16113" max="16113" width="4.625" style="138" customWidth="1"/>
    <col min="16114" max="16115" width="4.75" style="138" customWidth="1"/>
    <col min="16116" max="16116" width="4.5" style="138" customWidth="1"/>
    <col min="16117" max="16117" width="8" style="138" bestFit="1" customWidth="1"/>
    <col min="16118" max="16119" width="0" style="138" hidden="1" customWidth="1"/>
    <col min="16120" max="16120" width="9.25" style="138" customWidth="1"/>
    <col min="16121" max="16121" width="7.75" style="138" customWidth="1"/>
    <col min="16122" max="16122" width="24.375" style="138" customWidth="1"/>
    <col min="16123" max="16124" width="22.375" style="138" customWidth="1"/>
    <col min="16125" max="16384" width="9" style="138"/>
  </cols>
  <sheetData>
    <row r="1" spans="1:5" ht="21.75" customHeight="1">
      <c r="A1" s="137" t="s">
        <v>31</v>
      </c>
      <c r="B1" s="137" t="s">
        <v>41</v>
      </c>
      <c r="C1" s="137" t="s">
        <v>316</v>
      </c>
      <c r="D1" s="137" t="s">
        <v>40</v>
      </c>
      <c r="E1" s="137" t="s">
        <v>53</v>
      </c>
    </row>
    <row r="2" spans="1:5" ht="17.25" customHeight="1">
      <c r="A2" s="139">
        <v>101</v>
      </c>
      <c r="B2" s="139" t="s">
        <v>554</v>
      </c>
      <c r="C2" s="139">
        <v>5</v>
      </c>
      <c r="D2" s="140" t="s">
        <v>561</v>
      </c>
      <c r="E2" s="139" t="s">
        <v>104</v>
      </c>
    </row>
    <row r="3" spans="1:5" ht="12.75" customHeight="1">
      <c r="A3" s="139">
        <v>102</v>
      </c>
      <c r="B3" s="139" t="s">
        <v>554</v>
      </c>
      <c r="C3" s="139">
        <v>5</v>
      </c>
      <c r="D3" s="140" t="s">
        <v>560</v>
      </c>
      <c r="E3" s="139" t="s">
        <v>104</v>
      </c>
    </row>
    <row r="4" spans="1:5" ht="12.75" customHeight="1">
      <c r="A4" s="139">
        <v>103</v>
      </c>
      <c r="B4" s="139" t="s">
        <v>554</v>
      </c>
      <c r="C4" s="139">
        <v>5</v>
      </c>
      <c r="D4" s="140" t="s">
        <v>559</v>
      </c>
      <c r="E4" s="139" t="s">
        <v>104</v>
      </c>
    </row>
    <row r="5" spans="1:5">
      <c r="A5" s="139">
        <v>104</v>
      </c>
      <c r="B5" s="139" t="s">
        <v>554</v>
      </c>
      <c r="C5" s="139">
        <v>5</v>
      </c>
      <c r="D5" s="140" t="s">
        <v>558</v>
      </c>
      <c r="E5" s="139" t="s">
        <v>104</v>
      </c>
    </row>
    <row r="6" spans="1:5">
      <c r="A6" s="139">
        <v>105</v>
      </c>
      <c r="B6" s="139" t="s">
        <v>554</v>
      </c>
      <c r="C6" s="139">
        <v>5</v>
      </c>
      <c r="D6" s="140" t="s">
        <v>557</v>
      </c>
      <c r="E6" s="139" t="s">
        <v>104</v>
      </c>
    </row>
    <row r="7" spans="1:5">
      <c r="A7" s="139">
        <v>106</v>
      </c>
      <c r="B7" s="139" t="s">
        <v>554</v>
      </c>
      <c r="C7" s="139">
        <v>5</v>
      </c>
      <c r="D7" s="140" t="s">
        <v>556</v>
      </c>
      <c r="E7" s="139" t="s">
        <v>104</v>
      </c>
    </row>
    <row r="8" spans="1:5">
      <c r="A8" s="139">
        <v>107</v>
      </c>
      <c r="B8" s="139" t="s">
        <v>554</v>
      </c>
      <c r="C8" s="139">
        <v>5</v>
      </c>
      <c r="D8" s="140" t="s">
        <v>555</v>
      </c>
      <c r="E8" s="139" t="s">
        <v>104</v>
      </c>
    </row>
    <row r="9" spans="1:5">
      <c r="A9" s="139">
        <v>108</v>
      </c>
      <c r="B9" s="139" t="s">
        <v>554</v>
      </c>
      <c r="C9" s="139">
        <v>5</v>
      </c>
      <c r="D9" s="140" t="s">
        <v>553</v>
      </c>
      <c r="E9" s="139" t="s">
        <v>104</v>
      </c>
    </row>
    <row r="10" spans="1:5">
      <c r="A10" s="139">
        <v>201</v>
      </c>
      <c r="B10" s="139" t="s">
        <v>536</v>
      </c>
      <c r="C10" s="139">
        <v>5</v>
      </c>
      <c r="D10" s="140" t="s">
        <v>552</v>
      </c>
      <c r="E10" s="139" t="s">
        <v>104</v>
      </c>
    </row>
    <row r="11" spans="1:5">
      <c r="A11" s="139">
        <v>202</v>
      </c>
      <c r="B11" s="139" t="s">
        <v>536</v>
      </c>
      <c r="C11" s="139">
        <v>5</v>
      </c>
      <c r="D11" s="140" t="s">
        <v>551</v>
      </c>
      <c r="E11" s="139" t="s">
        <v>104</v>
      </c>
    </row>
    <row r="12" spans="1:5">
      <c r="A12" s="139">
        <v>203</v>
      </c>
      <c r="B12" s="139" t="s">
        <v>536</v>
      </c>
      <c r="C12" s="139">
        <v>5</v>
      </c>
      <c r="D12" s="140" t="s">
        <v>550</v>
      </c>
      <c r="E12" s="139" t="s">
        <v>104</v>
      </c>
    </row>
    <row r="13" spans="1:5">
      <c r="A13" s="139">
        <v>204</v>
      </c>
      <c r="B13" s="139" t="s">
        <v>536</v>
      </c>
      <c r="C13" s="139">
        <v>5</v>
      </c>
      <c r="D13" s="141" t="s">
        <v>549</v>
      </c>
      <c r="E13" s="139" t="s">
        <v>104</v>
      </c>
    </row>
    <row r="14" spans="1:5">
      <c r="A14" s="139">
        <v>205</v>
      </c>
      <c r="B14" s="139" t="s">
        <v>536</v>
      </c>
      <c r="C14" s="139">
        <v>5</v>
      </c>
      <c r="D14" s="140" t="s">
        <v>548</v>
      </c>
      <c r="E14" s="139" t="s">
        <v>104</v>
      </c>
    </row>
    <row r="15" spans="1:5">
      <c r="A15" s="139">
        <v>206</v>
      </c>
      <c r="B15" s="139" t="s">
        <v>536</v>
      </c>
      <c r="C15" s="139">
        <v>5</v>
      </c>
      <c r="D15" s="140" t="s">
        <v>547</v>
      </c>
      <c r="E15" s="139" t="s">
        <v>104</v>
      </c>
    </row>
    <row r="16" spans="1:5">
      <c r="A16" s="139">
        <v>207</v>
      </c>
      <c r="B16" s="139" t="s">
        <v>536</v>
      </c>
      <c r="C16" s="139">
        <v>5</v>
      </c>
      <c r="D16" s="140" t="s">
        <v>546</v>
      </c>
      <c r="E16" s="139" t="s">
        <v>523</v>
      </c>
    </row>
    <row r="17" spans="1:5">
      <c r="A17" s="139">
        <v>208</v>
      </c>
      <c r="B17" s="139" t="s">
        <v>536</v>
      </c>
      <c r="C17" s="139">
        <v>5</v>
      </c>
      <c r="D17" s="140" t="s">
        <v>545</v>
      </c>
      <c r="E17" s="139" t="s">
        <v>523</v>
      </c>
    </row>
    <row r="18" spans="1:5">
      <c r="A18" s="139">
        <v>209</v>
      </c>
      <c r="B18" s="139" t="s">
        <v>536</v>
      </c>
      <c r="C18" s="139">
        <v>5</v>
      </c>
      <c r="D18" s="140" t="s">
        <v>544</v>
      </c>
      <c r="E18" s="139" t="s">
        <v>523</v>
      </c>
    </row>
    <row r="19" spans="1:5">
      <c r="A19" s="139">
        <v>210</v>
      </c>
      <c r="B19" s="139" t="s">
        <v>536</v>
      </c>
      <c r="C19" s="139">
        <v>5</v>
      </c>
      <c r="D19" s="140" t="s">
        <v>543</v>
      </c>
      <c r="E19" s="139" t="s">
        <v>523</v>
      </c>
    </row>
    <row r="20" spans="1:5">
      <c r="A20" s="139">
        <v>211</v>
      </c>
      <c r="B20" s="139" t="s">
        <v>536</v>
      </c>
      <c r="C20" s="139">
        <v>5</v>
      </c>
      <c r="D20" s="140" t="s">
        <v>542</v>
      </c>
      <c r="E20" s="139" t="s">
        <v>523</v>
      </c>
    </row>
    <row r="21" spans="1:5">
      <c r="A21" s="139">
        <v>212</v>
      </c>
      <c r="B21" s="139" t="s">
        <v>536</v>
      </c>
      <c r="C21" s="139">
        <v>5</v>
      </c>
      <c r="D21" s="140" t="s">
        <v>541</v>
      </c>
      <c r="E21" s="139" t="s">
        <v>523</v>
      </c>
    </row>
    <row r="22" spans="1:5">
      <c r="A22" s="139">
        <v>213</v>
      </c>
      <c r="B22" s="139" t="s">
        <v>536</v>
      </c>
      <c r="C22" s="139">
        <v>5</v>
      </c>
      <c r="D22" s="140" t="s">
        <v>540</v>
      </c>
      <c r="E22" s="139" t="s">
        <v>523</v>
      </c>
    </row>
    <row r="23" spans="1:5">
      <c r="A23" s="139">
        <v>214</v>
      </c>
      <c r="B23" s="139" t="s">
        <v>438</v>
      </c>
      <c r="C23" s="139">
        <v>5</v>
      </c>
      <c r="D23" s="140" t="s">
        <v>539</v>
      </c>
      <c r="E23" s="139" t="s">
        <v>523</v>
      </c>
    </row>
    <row r="24" spans="1:5">
      <c r="A24" s="139">
        <v>215</v>
      </c>
      <c r="B24" s="139" t="s">
        <v>536</v>
      </c>
      <c r="C24" s="139">
        <v>5</v>
      </c>
      <c r="D24" s="140" t="s">
        <v>538</v>
      </c>
      <c r="E24" s="139" t="s">
        <v>523</v>
      </c>
    </row>
    <row r="25" spans="1:5">
      <c r="A25" s="139">
        <v>216</v>
      </c>
      <c r="B25" s="139" t="s">
        <v>536</v>
      </c>
      <c r="C25" s="139">
        <v>5</v>
      </c>
      <c r="D25" s="140" t="s">
        <v>537</v>
      </c>
      <c r="E25" s="139" t="s">
        <v>523</v>
      </c>
    </row>
    <row r="26" spans="1:5">
      <c r="A26" s="139">
        <v>217</v>
      </c>
      <c r="B26" s="139" t="s">
        <v>536</v>
      </c>
      <c r="C26" s="139">
        <v>5</v>
      </c>
      <c r="D26" s="140" t="s">
        <v>535</v>
      </c>
      <c r="E26" s="139" t="s">
        <v>523</v>
      </c>
    </row>
    <row r="27" spans="1:5">
      <c r="A27" s="139">
        <v>301</v>
      </c>
      <c r="B27" s="139" t="s">
        <v>525</v>
      </c>
      <c r="C27" s="139">
        <v>5</v>
      </c>
      <c r="D27" s="140" t="s">
        <v>534</v>
      </c>
      <c r="E27" s="139" t="s">
        <v>523</v>
      </c>
    </row>
    <row r="28" spans="1:5">
      <c r="A28" s="139">
        <v>302</v>
      </c>
      <c r="B28" s="139" t="s">
        <v>525</v>
      </c>
      <c r="C28" s="139">
        <v>5</v>
      </c>
      <c r="D28" s="140" t="s">
        <v>533</v>
      </c>
      <c r="E28" s="139" t="s">
        <v>523</v>
      </c>
    </row>
    <row r="29" spans="1:5">
      <c r="A29" s="139">
        <v>303</v>
      </c>
      <c r="B29" s="139" t="s">
        <v>525</v>
      </c>
      <c r="C29" s="139">
        <v>5</v>
      </c>
      <c r="D29" s="140" t="s">
        <v>532</v>
      </c>
      <c r="E29" s="139" t="s">
        <v>523</v>
      </c>
    </row>
    <row r="30" spans="1:5">
      <c r="A30" s="139">
        <v>304</v>
      </c>
      <c r="B30" s="139" t="s">
        <v>525</v>
      </c>
      <c r="C30" s="139">
        <v>5</v>
      </c>
      <c r="D30" s="140" t="s">
        <v>531</v>
      </c>
      <c r="E30" s="139" t="s">
        <v>523</v>
      </c>
    </row>
    <row r="31" spans="1:5">
      <c r="A31" s="139">
        <v>305</v>
      </c>
      <c r="B31" s="139" t="s">
        <v>525</v>
      </c>
      <c r="C31" s="139">
        <v>5</v>
      </c>
      <c r="D31" s="140" t="s">
        <v>530</v>
      </c>
      <c r="E31" s="139" t="s">
        <v>523</v>
      </c>
    </row>
    <row r="32" spans="1:5">
      <c r="A32" s="139">
        <v>306</v>
      </c>
      <c r="B32" s="139" t="s">
        <v>525</v>
      </c>
      <c r="C32" s="139">
        <v>5</v>
      </c>
      <c r="D32" s="140" t="s">
        <v>529</v>
      </c>
      <c r="E32" s="139" t="s">
        <v>523</v>
      </c>
    </row>
    <row r="33" spans="1:5">
      <c r="A33" s="139">
        <v>307</v>
      </c>
      <c r="B33" s="139" t="s">
        <v>525</v>
      </c>
      <c r="C33" s="139">
        <v>5</v>
      </c>
      <c r="D33" s="140" t="s">
        <v>528</v>
      </c>
      <c r="E33" s="139" t="s">
        <v>523</v>
      </c>
    </row>
    <row r="34" spans="1:5">
      <c r="A34" s="139">
        <v>308</v>
      </c>
      <c r="B34" s="139" t="s">
        <v>525</v>
      </c>
      <c r="C34" s="139">
        <v>5</v>
      </c>
      <c r="D34" s="140" t="s">
        <v>527</v>
      </c>
      <c r="E34" s="139" t="s">
        <v>523</v>
      </c>
    </row>
    <row r="35" spans="1:5">
      <c r="A35" s="139">
        <v>309</v>
      </c>
      <c r="B35" s="139" t="s">
        <v>525</v>
      </c>
      <c r="C35" s="139">
        <v>5</v>
      </c>
      <c r="D35" s="140" t="s">
        <v>526</v>
      </c>
      <c r="E35" s="139" t="s">
        <v>523</v>
      </c>
    </row>
    <row r="36" spans="1:5">
      <c r="A36" s="142">
        <v>310</v>
      </c>
      <c r="B36" s="142" t="s">
        <v>525</v>
      </c>
      <c r="C36" s="139">
        <v>5</v>
      </c>
      <c r="D36" s="140" t="s">
        <v>524</v>
      </c>
      <c r="E36" s="139" t="s">
        <v>523</v>
      </c>
    </row>
    <row r="37" spans="1:5">
      <c r="A37" s="139">
        <v>401</v>
      </c>
      <c r="B37" s="139" t="s">
        <v>520</v>
      </c>
      <c r="C37" s="139">
        <v>5</v>
      </c>
      <c r="D37" s="140" t="s">
        <v>522</v>
      </c>
      <c r="E37" s="139" t="s">
        <v>453</v>
      </c>
    </row>
    <row r="38" spans="1:5">
      <c r="A38" s="139">
        <v>402</v>
      </c>
      <c r="B38" s="139" t="s">
        <v>520</v>
      </c>
      <c r="C38" s="139">
        <v>5</v>
      </c>
      <c r="D38" s="140" t="s">
        <v>521</v>
      </c>
      <c r="E38" s="139" t="s">
        <v>453</v>
      </c>
    </row>
    <row r="39" spans="1:5">
      <c r="A39" s="139">
        <v>403</v>
      </c>
      <c r="B39" s="142" t="s">
        <v>520</v>
      </c>
      <c r="C39" s="139">
        <v>5</v>
      </c>
      <c r="D39" s="140" t="s">
        <v>519</v>
      </c>
      <c r="E39" s="139" t="s">
        <v>453</v>
      </c>
    </row>
    <row r="40" spans="1:5">
      <c r="A40" s="139">
        <v>501</v>
      </c>
      <c r="B40" s="139" t="s">
        <v>512</v>
      </c>
      <c r="C40" s="139">
        <v>5</v>
      </c>
      <c r="D40" s="140" t="s">
        <v>518</v>
      </c>
      <c r="E40" s="139" t="s">
        <v>453</v>
      </c>
    </row>
    <row r="41" spans="1:5">
      <c r="A41" s="139">
        <v>502</v>
      </c>
      <c r="B41" s="139" t="s">
        <v>512</v>
      </c>
      <c r="C41" s="139">
        <v>5</v>
      </c>
      <c r="D41" s="140" t="s">
        <v>517</v>
      </c>
      <c r="E41" s="139" t="s">
        <v>453</v>
      </c>
    </row>
    <row r="42" spans="1:5">
      <c r="A42" s="139">
        <v>503</v>
      </c>
      <c r="B42" s="139" t="s">
        <v>512</v>
      </c>
      <c r="C42" s="139">
        <v>5</v>
      </c>
      <c r="D42" s="140" t="s">
        <v>516</v>
      </c>
      <c r="E42" s="139" t="s">
        <v>453</v>
      </c>
    </row>
    <row r="43" spans="1:5">
      <c r="A43" s="139">
        <v>504</v>
      </c>
      <c r="B43" s="139" t="s">
        <v>512</v>
      </c>
      <c r="C43" s="139">
        <v>5</v>
      </c>
      <c r="D43" s="140" t="s">
        <v>515</v>
      </c>
      <c r="E43" s="139" t="s">
        <v>453</v>
      </c>
    </row>
    <row r="44" spans="1:5">
      <c r="A44" s="139">
        <v>505</v>
      </c>
      <c r="B44" s="139" t="s">
        <v>512</v>
      </c>
      <c r="C44" s="139">
        <v>5</v>
      </c>
      <c r="D44" s="140" t="s">
        <v>514</v>
      </c>
      <c r="E44" s="139" t="s">
        <v>453</v>
      </c>
    </row>
    <row r="45" spans="1:5">
      <c r="A45" s="139">
        <v>506</v>
      </c>
      <c r="B45" s="139" t="s">
        <v>512</v>
      </c>
      <c r="C45" s="139">
        <v>5</v>
      </c>
      <c r="D45" s="140" t="s">
        <v>513</v>
      </c>
      <c r="E45" s="139" t="s">
        <v>453</v>
      </c>
    </row>
    <row r="46" spans="1:5">
      <c r="A46" s="139">
        <v>507</v>
      </c>
      <c r="B46" s="139" t="s">
        <v>512</v>
      </c>
      <c r="C46" s="139">
        <v>5</v>
      </c>
      <c r="D46" s="140" t="s">
        <v>511</v>
      </c>
      <c r="E46" s="139" t="s">
        <v>453</v>
      </c>
    </row>
    <row r="47" spans="1:5">
      <c r="A47" s="139">
        <v>601</v>
      </c>
      <c r="B47" s="139" t="s">
        <v>490</v>
      </c>
      <c r="C47" s="139">
        <v>10</v>
      </c>
      <c r="D47" s="140" t="s">
        <v>510</v>
      </c>
      <c r="E47" s="139" t="s">
        <v>104</v>
      </c>
    </row>
    <row r="48" spans="1:5">
      <c r="A48" s="139">
        <v>602</v>
      </c>
      <c r="B48" s="139" t="s">
        <v>490</v>
      </c>
      <c r="C48" s="139">
        <v>10</v>
      </c>
      <c r="D48" s="140" t="s">
        <v>509</v>
      </c>
      <c r="E48" s="139" t="s">
        <v>104</v>
      </c>
    </row>
    <row r="49" spans="1:5">
      <c r="A49" s="139">
        <v>603</v>
      </c>
      <c r="B49" s="139" t="s">
        <v>490</v>
      </c>
      <c r="C49" s="139">
        <v>10</v>
      </c>
      <c r="D49" s="140" t="s">
        <v>508</v>
      </c>
      <c r="E49" s="139" t="s">
        <v>104</v>
      </c>
    </row>
    <row r="50" spans="1:5">
      <c r="A50" s="139">
        <v>604</v>
      </c>
      <c r="B50" s="139" t="s">
        <v>490</v>
      </c>
      <c r="C50" s="139">
        <v>10</v>
      </c>
      <c r="D50" s="140" t="s">
        <v>507</v>
      </c>
      <c r="E50" s="139" t="s">
        <v>104</v>
      </c>
    </row>
    <row r="51" spans="1:5">
      <c r="A51" s="139">
        <v>605</v>
      </c>
      <c r="B51" s="139" t="s">
        <v>490</v>
      </c>
      <c r="C51" s="139">
        <v>10</v>
      </c>
      <c r="D51" s="140" t="s">
        <v>506</v>
      </c>
      <c r="E51" s="139" t="s">
        <v>104</v>
      </c>
    </row>
    <row r="52" spans="1:5">
      <c r="A52" s="139">
        <v>606</v>
      </c>
      <c r="B52" s="139" t="s">
        <v>490</v>
      </c>
      <c r="C52" s="139">
        <v>10</v>
      </c>
      <c r="D52" s="140" t="s">
        <v>505</v>
      </c>
      <c r="E52" s="139" t="s">
        <v>104</v>
      </c>
    </row>
    <row r="53" spans="1:5">
      <c r="A53" s="139">
        <v>607</v>
      </c>
      <c r="B53" s="139" t="s">
        <v>490</v>
      </c>
      <c r="C53" s="139">
        <v>10</v>
      </c>
      <c r="D53" s="140" t="s">
        <v>504</v>
      </c>
      <c r="E53" s="139" t="s">
        <v>104</v>
      </c>
    </row>
    <row r="54" spans="1:5">
      <c r="A54" s="139">
        <v>608</v>
      </c>
      <c r="B54" s="139" t="s">
        <v>490</v>
      </c>
      <c r="C54" s="139">
        <v>10</v>
      </c>
      <c r="D54" s="140" t="s">
        <v>503</v>
      </c>
      <c r="E54" s="139" t="s">
        <v>104</v>
      </c>
    </row>
    <row r="55" spans="1:5">
      <c r="A55" s="139">
        <v>609</v>
      </c>
      <c r="B55" s="139" t="s">
        <v>490</v>
      </c>
      <c r="C55" s="139">
        <v>10</v>
      </c>
      <c r="D55" s="140" t="s">
        <v>502</v>
      </c>
      <c r="E55" s="139" t="s">
        <v>104</v>
      </c>
    </row>
    <row r="56" spans="1:5">
      <c r="A56" s="139">
        <v>610</v>
      </c>
      <c r="B56" s="139" t="s">
        <v>490</v>
      </c>
      <c r="C56" s="139">
        <v>10</v>
      </c>
      <c r="D56" s="140" t="s">
        <v>501</v>
      </c>
      <c r="E56" s="139" t="s">
        <v>104</v>
      </c>
    </row>
    <row r="57" spans="1:5">
      <c r="A57" s="139">
        <v>611</v>
      </c>
      <c r="B57" s="139" t="s">
        <v>490</v>
      </c>
      <c r="C57" s="139">
        <v>10</v>
      </c>
      <c r="D57" s="140" t="s">
        <v>500</v>
      </c>
      <c r="E57" s="139" t="s">
        <v>104</v>
      </c>
    </row>
    <row r="58" spans="1:5">
      <c r="A58" s="139">
        <v>612</v>
      </c>
      <c r="B58" s="139" t="s">
        <v>490</v>
      </c>
      <c r="C58" s="139">
        <v>10</v>
      </c>
      <c r="D58" s="140" t="s">
        <v>499</v>
      </c>
      <c r="E58" s="139" t="s">
        <v>104</v>
      </c>
    </row>
    <row r="59" spans="1:5">
      <c r="A59" s="139">
        <v>613</v>
      </c>
      <c r="B59" s="142" t="s">
        <v>490</v>
      </c>
      <c r="C59" s="139">
        <v>10</v>
      </c>
      <c r="D59" s="140" t="s">
        <v>498</v>
      </c>
      <c r="E59" s="139" t="s">
        <v>104</v>
      </c>
    </row>
    <row r="60" spans="1:5">
      <c r="A60" s="139">
        <v>614</v>
      </c>
      <c r="B60" s="139" t="s">
        <v>490</v>
      </c>
      <c r="C60" s="139">
        <v>10</v>
      </c>
      <c r="D60" s="140" t="s">
        <v>497</v>
      </c>
      <c r="E60" s="139" t="s">
        <v>104</v>
      </c>
    </row>
    <row r="61" spans="1:5">
      <c r="A61" s="139">
        <v>615</v>
      </c>
      <c r="B61" s="139" t="s">
        <v>490</v>
      </c>
      <c r="C61" s="139">
        <v>10</v>
      </c>
      <c r="D61" s="140" t="s">
        <v>496</v>
      </c>
      <c r="E61" s="139" t="s">
        <v>104</v>
      </c>
    </row>
    <row r="62" spans="1:5">
      <c r="A62" s="139">
        <v>616</v>
      </c>
      <c r="B62" s="139" t="s">
        <v>490</v>
      </c>
      <c r="C62" s="139">
        <v>10</v>
      </c>
      <c r="D62" s="140" t="s">
        <v>495</v>
      </c>
      <c r="E62" s="139" t="s">
        <v>104</v>
      </c>
    </row>
    <row r="63" spans="1:5">
      <c r="A63" s="139">
        <v>617</v>
      </c>
      <c r="B63" s="139" t="s">
        <v>490</v>
      </c>
      <c r="C63" s="139">
        <v>10</v>
      </c>
      <c r="D63" s="140" t="s">
        <v>494</v>
      </c>
      <c r="E63" s="139" t="s">
        <v>104</v>
      </c>
    </row>
    <row r="64" spans="1:5">
      <c r="A64" s="139">
        <v>618</v>
      </c>
      <c r="B64" s="139" t="s">
        <v>490</v>
      </c>
      <c r="C64" s="139">
        <v>10</v>
      </c>
      <c r="D64" s="140" t="s">
        <v>493</v>
      </c>
      <c r="E64" s="139" t="s">
        <v>104</v>
      </c>
    </row>
    <row r="65" spans="1:5">
      <c r="A65" s="139">
        <v>619</v>
      </c>
      <c r="B65" s="139" t="s">
        <v>490</v>
      </c>
      <c r="C65" s="139">
        <v>10</v>
      </c>
      <c r="D65" s="140" t="s">
        <v>492</v>
      </c>
      <c r="E65" s="139" t="s">
        <v>104</v>
      </c>
    </row>
    <row r="66" spans="1:5">
      <c r="A66" s="139">
        <v>620</v>
      </c>
      <c r="B66" s="139" t="s">
        <v>490</v>
      </c>
      <c r="C66" s="139">
        <v>10</v>
      </c>
      <c r="D66" s="140" t="s">
        <v>491</v>
      </c>
      <c r="E66" s="139" t="s">
        <v>104</v>
      </c>
    </row>
    <row r="67" spans="1:5">
      <c r="A67" s="139">
        <v>621</v>
      </c>
      <c r="B67" s="139" t="s">
        <v>490</v>
      </c>
      <c r="C67" s="139">
        <v>10</v>
      </c>
      <c r="D67" s="140" t="s">
        <v>469</v>
      </c>
      <c r="E67" s="139" t="s">
        <v>104</v>
      </c>
    </row>
    <row r="68" spans="1:5">
      <c r="A68" s="142">
        <v>701</v>
      </c>
      <c r="B68" s="142" t="s">
        <v>468</v>
      </c>
      <c r="C68" s="139">
        <v>10</v>
      </c>
      <c r="D68" s="140" t="s">
        <v>489</v>
      </c>
      <c r="E68" s="139" t="s">
        <v>104</v>
      </c>
    </row>
    <row r="69" spans="1:5">
      <c r="A69" s="139">
        <v>702</v>
      </c>
      <c r="B69" s="139" t="s">
        <v>468</v>
      </c>
      <c r="C69" s="139">
        <v>10</v>
      </c>
      <c r="D69" s="140" t="s">
        <v>488</v>
      </c>
      <c r="E69" s="139" t="s">
        <v>104</v>
      </c>
    </row>
    <row r="70" spans="1:5">
      <c r="A70" s="139">
        <v>703</v>
      </c>
      <c r="B70" s="139" t="s">
        <v>468</v>
      </c>
      <c r="C70" s="139">
        <v>10</v>
      </c>
      <c r="D70" s="140" t="s">
        <v>487</v>
      </c>
      <c r="E70" s="139" t="s">
        <v>104</v>
      </c>
    </row>
    <row r="71" spans="1:5">
      <c r="A71" s="139">
        <v>704</v>
      </c>
      <c r="B71" s="139" t="s">
        <v>468</v>
      </c>
      <c r="C71" s="139">
        <v>10</v>
      </c>
      <c r="D71" s="140" t="s">
        <v>486</v>
      </c>
      <c r="E71" s="139" t="s">
        <v>104</v>
      </c>
    </row>
    <row r="72" spans="1:5">
      <c r="A72" s="139">
        <v>705</v>
      </c>
      <c r="B72" s="139" t="s">
        <v>468</v>
      </c>
      <c r="C72" s="139">
        <v>10</v>
      </c>
      <c r="D72" s="140" t="s">
        <v>485</v>
      </c>
      <c r="E72" s="139" t="s">
        <v>104</v>
      </c>
    </row>
    <row r="73" spans="1:5">
      <c r="A73" s="139">
        <v>706</v>
      </c>
      <c r="B73" s="139" t="s">
        <v>468</v>
      </c>
      <c r="C73" s="139">
        <v>10</v>
      </c>
      <c r="D73" s="140" t="s">
        <v>484</v>
      </c>
      <c r="E73" s="139" t="s">
        <v>104</v>
      </c>
    </row>
    <row r="74" spans="1:5">
      <c r="A74" s="139">
        <v>707</v>
      </c>
      <c r="B74" s="139" t="s">
        <v>468</v>
      </c>
      <c r="C74" s="139">
        <v>10</v>
      </c>
      <c r="D74" s="140" t="s">
        <v>483</v>
      </c>
      <c r="E74" s="139" t="s">
        <v>104</v>
      </c>
    </row>
    <row r="75" spans="1:5">
      <c r="A75" s="139">
        <v>708</v>
      </c>
      <c r="B75" s="139" t="s">
        <v>468</v>
      </c>
      <c r="C75" s="139">
        <v>10</v>
      </c>
      <c r="D75" s="140" t="s">
        <v>482</v>
      </c>
      <c r="E75" s="139" t="s">
        <v>104</v>
      </c>
    </row>
    <row r="76" spans="1:5">
      <c r="A76" s="139">
        <v>709</v>
      </c>
      <c r="B76" s="139" t="s">
        <v>468</v>
      </c>
      <c r="C76" s="142">
        <v>10</v>
      </c>
      <c r="D76" s="141" t="s">
        <v>481</v>
      </c>
      <c r="E76" s="139" t="s">
        <v>104</v>
      </c>
    </row>
    <row r="77" spans="1:5">
      <c r="A77" s="139">
        <v>710</v>
      </c>
      <c r="B77" s="139" t="s">
        <v>468</v>
      </c>
      <c r="C77" s="139">
        <v>10</v>
      </c>
      <c r="D77" s="140" t="s">
        <v>480</v>
      </c>
      <c r="E77" s="139" t="s">
        <v>104</v>
      </c>
    </row>
    <row r="78" spans="1:5">
      <c r="A78" s="139">
        <v>711</v>
      </c>
      <c r="B78" s="139" t="s">
        <v>468</v>
      </c>
      <c r="C78" s="139">
        <v>10</v>
      </c>
      <c r="D78" s="140" t="s">
        <v>479</v>
      </c>
      <c r="E78" s="139" t="s">
        <v>104</v>
      </c>
    </row>
    <row r="79" spans="1:5">
      <c r="A79" s="139">
        <v>712</v>
      </c>
      <c r="B79" s="139" t="s">
        <v>468</v>
      </c>
      <c r="C79" s="139">
        <v>10</v>
      </c>
      <c r="D79" s="140" t="s">
        <v>478</v>
      </c>
      <c r="E79" s="139" t="s">
        <v>104</v>
      </c>
    </row>
    <row r="80" spans="1:5">
      <c r="A80" s="139">
        <v>713</v>
      </c>
      <c r="B80" s="139" t="s">
        <v>468</v>
      </c>
      <c r="C80" s="139">
        <v>10</v>
      </c>
      <c r="D80" s="140" t="s">
        <v>477</v>
      </c>
      <c r="E80" s="139" t="s">
        <v>104</v>
      </c>
    </row>
    <row r="81" spans="1:5">
      <c r="A81" s="139">
        <v>714</v>
      </c>
      <c r="B81" s="139" t="s">
        <v>468</v>
      </c>
      <c r="C81" s="139">
        <v>10</v>
      </c>
      <c r="D81" s="140" t="s">
        <v>476</v>
      </c>
      <c r="E81" s="139" t="s">
        <v>104</v>
      </c>
    </row>
    <row r="82" spans="1:5">
      <c r="A82" s="139">
        <v>715</v>
      </c>
      <c r="B82" s="139" t="s">
        <v>468</v>
      </c>
      <c r="C82" s="139">
        <v>10</v>
      </c>
      <c r="D82" s="140" t="s">
        <v>475</v>
      </c>
      <c r="E82" s="139" t="s">
        <v>104</v>
      </c>
    </row>
    <row r="83" spans="1:5">
      <c r="A83" s="139">
        <v>716</v>
      </c>
      <c r="B83" s="139" t="s">
        <v>468</v>
      </c>
      <c r="C83" s="139">
        <v>10</v>
      </c>
      <c r="D83" s="140" t="s">
        <v>474</v>
      </c>
      <c r="E83" s="139" t="s">
        <v>104</v>
      </c>
    </row>
    <row r="84" spans="1:5">
      <c r="A84" s="139">
        <v>717</v>
      </c>
      <c r="B84" s="139" t="s">
        <v>468</v>
      </c>
      <c r="C84" s="139">
        <v>10</v>
      </c>
      <c r="D84" s="140" t="s">
        <v>473</v>
      </c>
      <c r="E84" s="139" t="s">
        <v>104</v>
      </c>
    </row>
    <row r="85" spans="1:5">
      <c r="A85" s="139">
        <v>718</v>
      </c>
      <c r="B85" s="139" t="s">
        <v>468</v>
      </c>
      <c r="C85" s="139">
        <v>10</v>
      </c>
      <c r="D85" s="140" t="s">
        <v>472</v>
      </c>
      <c r="E85" s="139" t="s">
        <v>104</v>
      </c>
    </row>
    <row r="86" spans="1:5">
      <c r="A86" s="139">
        <v>719</v>
      </c>
      <c r="B86" s="139" t="s">
        <v>468</v>
      </c>
      <c r="C86" s="139">
        <v>10</v>
      </c>
      <c r="D86" s="140" t="s">
        <v>471</v>
      </c>
      <c r="E86" s="139" t="s">
        <v>104</v>
      </c>
    </row>
    <row r="87" spans="1:5">
      <c r="A87" s="139">
        <v>720</v>
      </c>
      <c r="B87" s="139" t="s">
        <v>468</v>
      </c>
      <c r="C87" s="139">
        <v>10</v>
      </c>
      <c r="D87" s="140" t="s">
        <v>470</v>
      </c>
      <c r="E87" s="139" t="s">
        <v>104</v>
      </c>
    </row>
    <row r="88" spans="1:5">
      <c r="A88" s="139">
        <v>721</v>
      </c>
      <c r="B88" s="139" t="s">
        <v>468</v>
      </c>
      <c r="C88" s="139">
        <v>10</v>
      </c>
      <c r="D88" s="140" t="s">
        <v>469</v>
      </c>
      <c r="E88" s="139" t="s">
        <v>104</v>
      </c>
    </row>
    <row r="89" spans="1:5">
      <c r="A89" s="139">
        <v>722</v>
      </c>
      <c r="B89" s="139" t="s">
        <v>468</v>
      </c>
      <c r="C89" s="139">
        <v>10</v>
      </c>
      <c r="D89" s="140" t="s">
        <v>467</v>
      </c>
      <c r="E89" s="139" t="s">
        <v>104</v>
      </c>
    </row>
    <row r="90" spans="1:5">
      <c r="A90" s="139">
        <v>801</v>
      </c>
      <c r="B90" s="139" t="s">
        <v>455</v>
      </c>
      <c r="C90" s="142">
        <v>10</v>
      </c>
      <c r="D90" s="140" t="s">
        <v>466</v>
      </c>
      <c r="E90" s="142" t="s">
        <v>84</v>
      </c>
    </row>
    <row r="91" spans="1:5">
      <c r="A91" s="139">
        <v>802</v>
      </c>
      <c r="B91" s="139" t="s">
        <v>455</v>
      </c>
      <c r="C91" s="139">
        <v>10</v>
      </c>
      <c r="D91" s="140" t="s">
        <v>465</v>
      </c>
      <c r="E91" s="142" t="s">
        <v>84</v>
      </c>
    </row>
    <row r="92" spans="1:5">
      <c r="A92" s="139">
        <v>803</v>
      </c>
      <c r="B92" s="139" t="s">
        <v>455</v>
      </c>
      <c r="C92" s="139">
        <v>10</v>
      </c>
      <c r="D92" s="140" t="s">
        <v>464</v>
      </c>
      <c r="E92" s="142" t="s">
        <v>84</v>
      </c>
    </row>
    <row r="93" spans="1:5">
      <c r="A93" s="139">
        <v>804</v>
      </c>
      <c r="B93" s="139" t="s">
        <v>455</v>
      </c>
      <c r="C93" s="142">
        <v>10</v>
      </c>
      <c r="D93" s="140" t="s">
        <v>463</v>
      </c>
      <c r="E93" s="142" t="s">
        <v>84</v>
      </c>
    </row>
    <row r="94" spans="1:5">
      <c r="A94" s="139">
        <v>805</v>
      </c>
      <c r="B94" s="139" t="s">
        <v>455</v>
      </c>
      <c r="C94" s="139">
        <v>10</v>
      </c>
      <c r="D94" s="140" t="s">
        <v>462</v>
      </c>
      <c r="E94" s="139" t="s">
        <v>453</v>
      </c>
    </row>
    <row r="95" spans="1:5">
      <c r="A95" s="139">
        <v>806</v>
      </c>
      <c r="B95" s="139" t="s">
        <v>455</v>
      </c>
      <c r="C95" s="139">
        <v>10</v>
      </c>
      <c r="D95" s="140" t="s">
        <v>461</v>
      </c>
      <c r="E95" s="139" t="s">
        <v>453</v>
      </c>
    </row>
    <row r="96" spans="1:5">
      <c r="A96" s="139">
        <v>807</v>
      </c>
      <c r="B96" s="139" t="s">
        <v>455</v>
      </c>
      <c r="C96" s="139">
        <v>10</v>
      </c>
      <c r="D96" s="140" t="s">
        <v>460</v>
      </c>
      <c r="E96" s="139" t="s">
        <v>453</v>
      </c>
    </row>
    <row r="97" spans="1:5">
      <c r="A97" s="139">
        <v>808</v>
      </c>
      <c r="B97" s="139" t="s">
        <v>455</v>
      </c>
      <c r="C97" s="139">
        <v>10</v>
      </c>
      <c r="D97" s="140" t="s">
        <v>459</v>
      </c>
      <c r="E97" s="139" t="s">
        <v>453</v>
      </c>
    </row>
    <row r="98" spans="1:5">
      <c r="A98" s="139">
        <v>809</v>
      </c>
      <c r="B98" s="139" t="s">
        <v>455</v>
      </c>
      <c r="C98" s="142">
        <v>10</v>
      </c>
      <c r="D98" s="140" t="s">
        <v>458</v>
      </c>
      <c r="E98" s="142" t="s">
        <v>453</v>
      </c>
    </row>
    <row r="99" spans="1:5">
      <c r="A99" s="139">
        <v>810</v>
      </c>
      <c r="B99" s="139" t="s">
        <v>455</v>
      </c>
      <c r="C99" s="139">
        <v>10</v>
      </c>
      <c r="D99" s="140" t="s">
        <v>457</v>
      </c>
      <c r="E99" s="139" t="s">
        <v>453</v>
      </c>
    </row>
    <row r="100" spans="1:5">
      <c r="A100" s="139">
        <v>811</v>
      </c>
      <c r="B100" s="139" t="s">
        <v>455</v>
      </c>
      <c r="C100" s="139">
        <v>10</v>
      </c>
      <c r="D100" s="140" t="s">
        <v>456</v>
      </c>
      <c r="E100" s="139" t="s">
        <v>453</v>
      </c>
    </row>
    <row r="101" spans="1:5">
      <c r="A101" s="139">
        <v>812</v>
      </c>
      <c r="B101" s="139" t="s">
        <v>455</v>
      </c>
      <c r="C101" s="139">
        <v>10</v>
      </c>
      <c r="D101" s="140" t="s">
        <v>454</v>
      </c>
      <c r="E101" s="139" t="s">
        <v>453</v>
      </c>
    </row>
  </sheetData>
  <phoneticPr fontId="2"/>
  <pageMargins left="0.31496062992125984" right="0.31496062992125984" top="0.74803149606299213" bottom="0.74803149606299213" header="0.31496062992125984" footer="0.31496062992125984"/>
  <pageSetup paperSize="9" scale="8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説明</vt:lpstr>
      <vt:lpstr>①掲示&amp;名簿</vt:lpstr>
      <vt:lpstr>②速記</vt:lpstr>
      <vt:lpstr>③結果</vt:lpstr>
      <vt:lpstr>記録証10人B4単位</vt:lpstr>
      <vt:lpstr>記録証10人B5単</vt:lpstr>
      <vt:lpstr>記録証ゼッケン</vt:lpstr>
      <vt:lpstr>名簿</vt:lpstr>
      <vt:lpstr>44回マラソン名簿</vt:lpstr>
      <vt:lpstr>'①掲示&amp;名簿'!Print_Area</vt:lpstr>
      <vt:lpstr>③結果!Print_Area</vt:lpstr>
      <vt:lpstr>'44回マラソン名簿'!Print_Area</vt:lpstr>
      <vt:lpstr>記録証10人B4単位!Print_Area</vt:lpstr>
      <vt:lpstr>記録証10人B5単!Print_Area</vt:lpstr>
      <vt:lpstr>記録証ゼッケン!Print_Area</vt:lpstr>
      <vt:lpstr>名簿!Print_Area</vt:lpstr>
      <vt:lpstr>'①掲示&amp;名簿'!Print_Titles</vt:lpstr>
    </vt:vector>
  </TitlesOfParts>
  <Company>Jex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chisato♪</dc:creator>
  <cp:lastModifiedBy>上原哲</cp:lastModifiedBy>
  <cp:lastPrinted>2022-02-20T03:00:20Z</cp:lastPrinted>
  <dcterms:created xsi:type="dcterms:W3CDTF">2008-12-07T12:14:21Z</dcterms:created>
  <dcterms:modified xsi:type="dcterms:W3CDTF">2022-02-20T11:11:21Z</dcterms:modified>
</cp:coreProperties>
</file>